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Tupiki Trust\Accounts and Financial\2022 to 2023\END financial reports\"/>
    </mc:Choice>
  </mc:AlternateContent>
  <xr:revisionPtr revIDLastSave="0" documentId="13_ncr:1_{1C74B2B5-97C0-495D-9609-0B6950258876}" xr6:coauthVersionLast="47" xr6:coauthVersionMax="47" xr10:uidLastSave="{00000000-0000-0000-0000-000000000000}"/>
  <bookViews>
    <workbookView xWindow="28680" yWindow="-120" windowWidth="29040" windowHeight="15840" activeTab="1" xr2:uid="{00000000-000D-0000-FFFF-FFFF00000000}"/>
    <workbookView minimized="1" xWindow="6615" yWindow="1515" windowWidth="21600" windowHeight="15045" xr2:uid="{F7EE1C25-2C49-4070-B031-E93EAD87D608}"/>
    <workbookView xWindow="31185" yWindow="210" windowWidth="21600" windowHeight="15045" xr2:uid="{0AAAFEEA-2399-4A70-9481-F112A82C047B}"/>
  </bookViews>
  <sheets>
    <sheet name="Cover Page " sheetId="6" r:id="rId1"/>
    <sheet name="Profit and Loss Comparison" sheetId="2" r:id="rId2"/>
    <sheet name="NZAC Balance Sheet" sheetId="4" r:id="rId3"/>
    <sheet name="Asset Register" sheetId="5" r:id="rId4"/>
  </sheets>
  <definedNames>
    <definedName name="_xlnm.Print_Area" localSheetId="3">'Asset Register'!$A$1:$K$23</definedName>
    <definedName name="_xlnm.Print_Area" localSheetId="2">'NZAC Balance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4" i="6" l="1"/>
  <c r="M56" i="6"/>
  <c r="L50" i="6"/>
  <c r="L32" i="6"/>
  <c r="B88" i="6"/>
  <c r="B87" i="6"/>
  <c r="B60" i="6"/>
  <c r="D57" i="2" l="1"/>
  <c r="L51" i="6" s="1"/>
  <c r="E57" i="2"/>
  <c r="M51" i="6" s="1"/>
  <c r="M52" i="6" s="1"/>
  <c r="C25" i="4"/>
  <c r="C21" i="4"/>
  <c r="C16" i="4"/>
  <c r="D41" i="2"/>
  <c r="E41" i="2"/>
  <c r="E25" i="2"/>
  <c r="M42" i="6" s="1"/>
  <c r="D25" i="2"/>
  <c r="L42" i="6" s="1"/>
  <c r="E20" i="2"/>
  <c r="M39" i="6" s="1"/>
  <c r="M44" i="6" s="1"/>
  <c r="M54" i="6" s="1"/>
  <c r="D20" i="2"/>
  <c r="L39" i="6" s="1"/>
  <c r="L44" i="6" s="1"/>
  <c r="D59" i="2" l="1"/>
  <c r="L52" i="6"/>
  <c r="L31" i="6"/>
  <c r="E59" i="2"/>
  <c r="D27" i="2"/>
  <c r="D64" i="2" s="1"/>
  <c r="E27" i="2"/>
  <c r="E64" i="2" s="1"/>
  <c r="L56" i="6" l="1"/>
</calcChain>
</file>

<file path=xl/sharedStrings.xml><?xml version="1.0" encoding="utf-8"?>
<sst xmlns="http://schemas.openxmlformats.org/spreadsheetml/2006/main" count="189" uniqueCount="164">
  <si>
    <t>The NZAC Tūpiki Trust</t>
  </si>
  <si>
    <t>Profit &amp; Loss Statement for the Period Ended 30 June 2023</t>
  </si>
  <si>
    <t>Last Year</t>
  </si>
  <si>
    <t>Actual YTD</t>
  </si>
  <si>
    <t>Last YTD</t>
  </si>
  <si>
    <t xml:space="preserve">Donation Income - General </t>
  </si>
  <si>
    <t xml:space="preserve">Donation Income - Aspiring Hut project </t>
  </si>
  <si>
    <t>Donation Income - Empress Hut work</t>
  </si>
  <si>
    <t xml:space="preserve">Donation Income - Establishment Grant </t>
  </si>
  <si>
    <t xml:space="preserve">Donation Income - Specific Projects </t>
  </si>
  <si>
    <t>Donation Income - Climbnz</t>
  </si>
  <si>
    <t>Donation Income - Small Projects</t>
  </si>
  <si>
    <t>Donation Income - Tech Projects</t>
  </si>
  <si>
    <t>Donation Income - Waste Projects</t>
  </si>
  <si>
    <t xml:space="preserve">Interest Received - Cheque Account </t>
  </si>
  <si>
    <t xml:space="preserve">Interest Received - Term Deposit </t>
  </si>
  <si>
    <t xml:space="preserve">Merchant Fees </t>
  </si>
  <si>
    <t>Donation Payment - NZAC (Aspiring Hut Project)</t>
  </si>
  <si>
    <t>Donation Payment - Leaning Lodge Trust</t>
  </si>
  <si>
    <t>Donation Payment - Southern Lakes Sanctuary Trust</t>
  </si>
  <si>
    <t>Donation Payment - Small Projects</t>
  </si>
  <si>
    <t>Donation Payment - Tech Projects</t>
  </si>
  <si>
    <t>Donation Payment - Waste Projects</t>
  </si>
  <si>
    <t>Donation Payment - Waipari Crag Project</t>
  </si>
  <si>
    <t>Travel &amp; Accom</t>
  </si>
  <si>
    <t>Printing &amp; Photocopying</t>
  </si>
  <si>
    <t xml:space="preserve">Annual Return Filing Fee for Charities Services </t>
  </si>
  <si>
    <t xml:space="preserve">Computer &amp; Website Expenses </t>
  </si>
  <si>
    <t>Rent</t>
  </si>
  <si>
    <t xml:space="preserve">Board Meeting </t>
  </si>
  <si>
    <t>Event &amp; Meeting Expenses</t>
  </si>
  <si>
    <t>Legal Fees</t>
  </si>
  <si>
    <t xml:space="preserve">NZAC Monthly Service fees </t>
  </si>
  <si>
    <t xml:space="preserve">Subscription </t>
  </si>
  <si>
    <t xml:space="preserve">Depreciation Expenses </t>
  </si>
  <si>
    <t>Total Expenses</t>
  </si>
  <si>
    <t>Profit (Loss)</t>
  </si>
  <si>
    <t>Donation Income</t>
  </si>
  <si>
    <t xml:space="preserve">Total Donation Income </t>
  </si>
  <si>
    <t xml:space="preserve">Interest Income </t>
  </si>
  <si>
    <t>Total Interest Income</t>
  </si>
  <si>
    <t>Total  Income</t>
  </si>
  <si>
    <t xml:space="preserve">Less: Donation Payments  </t>
  </si>
  <si>
    <t xml:space="preserve">Total Donation Payments  </t>
  </si>
  <si>
    <t>Less: Operating Expenses</t>
  </si>
  <si>
    <t>Total Operating Expenses</t>
  </si>
  <si>
    <t>NET ASSETS</t>
  </si>
  <si>
    <t>Provn Depn: Computers</t>
  </si>
  <si>
    <t>Computers &amp; Website</t>
  </si>
  <si>
    <t>FIXED ASSETS</t>
  </si>
  <si>
    <t>NET WORKING CAPITAL</t>
  </si>
  <si>
    <t>LESS CURRENT LIABILITIES</t>
  </si>
  <si>
    <t>Deposit Account-0129306-0001</t>
  </si>
  <si>
    <t xml:space="preserve">Tupiki Current Account </t>
  </si>
  <si>
    <t>CURRENT ASSETS</t>
  </si>
  <si>
    <t>REPRESENTED BY</t>
  </si>
  <si>
    <t>TOTAL CAPITAL FUNDS</t>
  </si>
  <si>
    <t>Current Year Earnings</t>
  </si>
  <si>
    <t>Fund Movements</t>
  </si>
  <si>
    <t>Opening Accumulated Funds</t>
  </si>
  <si>
    <t>This Year</t>
  </si>
  <si>
    <t>CAPITAL</t>
  </si>
  <si>
    <t>As at end of Jun:2022/23</t>
  </si>
  <si>
    <t>Statement of Financial Position</t>
  </si>
  <si>
    <t xml:space="preserve">Bank Charge Fees </t>
  </si>
  <si>
    <t>TOTAL: All assets</t>
  </si>
  <si>
    <t>Total: CW: Computer and Website</t>
  </si>
  <si>
    <t>Addition</t>
  </si>
  <si>
    <t>Website</t>
  </si>
  <si>
    <t>FA000002</t>
  </si>
  <si>
    <t>FA000001</t>
  </si>
  <si>
    <t>Computer and Website</t>
  </si>
  <si>
    <t>At: 30/06/2023</t>
  </si>
  <si>
    <t>YTD_x0003_</t>
  </si>
  <si>
    <t>At: 30/06/2022</t>
  </si>
  <si>
    <t>Depreciation</t>
  </si>
  <si>
    <t>Cost</t>
  </si>
  <si>
    <t>Qty</t>
  </si>
  <si>
    <t>Disposed</t>
  </si>
  <si>
    <t>Additions</t>
  </si>
  <si>
    <t>Date</t>
  </si>
  <si>
    <t>Description</t>
  </si>
  <si>
    <t>AssetCode</t>
  </si>
  <si>
    <t>BookValue</t>
  </si>
  <si>
    <t>Accumulated</t>
  </si>
  <si>
    <t>Original</t>
  </si>
  <si>
    <t>Purchase</t>
  </si>
  <si>
    <t>Asset status report as at 30/06/2023</t>
  </si>
  <si>
    <t>Performance Report</t>
  </si>
  <si>
    <t>Entity Name</t>
  </si>
  <si>
    <t>For the year ended</t>
  </si>
  <si>
    <t>Entity information</t>
  </si>
  <si>
    <t>Entity Identifier</t>
  </si>
  <si>
    <t>CC59794</t>
  </si>
  <si>
    <t>Type of entity</t>
  </si>
  <si>
    <t>Charitable trust</t>
  </si>
  <si>
    <t>Entity's purpose or mission</t>
  </si>
  <si>
    <t>The NZAC Tūpiki Trust aims to foster and support climing in Aoteroa New Zealand, to promote access to and the sustainability of our climbing areas and mountains.</t>
  </si>
  <si>
    <t>Entity structure and governance arrangements</t>
  </si>
  <si>
    <t xml:space="preserve">The NZAC Tūpiki Trust is governed by a Board of Trustees, who operate by following the guideance of the Trust Deed.  This document sets our aims and objectives and documents the operating procedures needed to ensure the Trust is seen as a trusted partner of the New Zealand Alpine Club and the wider climbing community.  </t>
  </si>
  <si>
    <t>Entity's main sources of funds and other resources </t>
  </si>
  <si>
    <t>The NZAC Tūpiki Trust gains its income from donations and bequests from the climbing community and then uses those funds to benefit that community and the whenua on which we climb.   Domations and bequests are sought using advertising, direct marketing, social media, fund-raising events and by direct approach to appropriate memebrs of the climbing community.</t>
  </si>
  <si>
    <t>Entity's reliance on volunteers and donated goods or services</t>
  </si>
  <si>
    <t>The NZAC Trust is operated entirely by unpaid volunteers at a governance level.   However, where necessary, the Trust will obtain professional services to ensure all quality, regulatory or statuatory requirements are met.   The Trust uses the foundational grant received from the estate of J Nankervis to operate a Service Agreement with the New Zealand Alpine Club to provide efficient and effective adminstrative services.</t>
  </si>
  <si>
    <t>Statement of Service Performance</t>
  </si>
  <si>
    <t>What key activities did the charity do during the year?</t>
  </si>
  <si>
    <t>Description of outputs (key activities)</t>
  </si>
  <si>
    <t>Quantity of outputs</t>
  </si>
  <si>
    <t>Current year</t>
  </si>
  <si>
    <t>Last year</t>
  </si>
  <si>
    <t>Grant or donation to New Zealand Alpine Club</t>
  </si>
  <si>
    <t>Grant or donation to other organisation</t>
  </si>
  <si>
    <t>Grant or donation to an individual</t>
  </si>
  <si>
    <t>FINANCIAL INFORMATION</t>
  </si>
  <si>
    <t>Statement of receipts and payments</t>
  </si>
  <si>
    <t>Operating receipts (money deposited into the bank account)</t>
  </si>
  <si>
    <t>Donations, fundraising and grants</t>
  </si>
  <si>
    <t>Fees and other receipts from members</t>
  </si>
  <si>
    <t>Receipts from selling goods or providing services</t>
  </si>
  <si>
    <t>Bank account interest and other investment income</t>
  </si>
  <si>
    <t>Other receipts</t>
  </si>
  <si>
    <t>Total receipts</t>
  </si>
  <si>
    <t>Less operating payments (money withdrawn from you bank account)</t>
  </si>
  <si>
    <t>Fundraising costs</t>
  </si>
  <si>
    <t>Payments to employees and volunteers</t>
  </si>
  <si>
    <t>Payments related to providing goods or services</t>
  </si>
  <si>
    <t>Grants and donations paid</t>
  </si>
  <si>
    <t>Other payments</t>
  </si>
  <si>
    <t>Total payments</t>
  </si>
  <si>
    <t>Operating surplus/(deficit) for the year</t>
  </si>
  <si>
    <t>Plus opening total of all bank accounts and cash on hand</t>
  </si>
  <si>
    <t>Closing total of all bank account balances and cash on hand</t>
  </si>
  <si>
    <t>Statement of resources and commitments</t>
  </si>
  <si>
    <t>Schedule of Resources</t>
  </si>
  <si>
    <r>
      <t xml:space="preserve">Other than amounts in the bank and on hand, what other significant resources (things you own) does the entity have? This includes any things it owns, such as land, buildings, vehicles or other equipment. You are only required to list </t>
    </r>
    <r>
      <rPr>
        <b/>
        <i/>
        <sz val="10"/>
        <color rgb="FF000000"/>
        <rFont val="Arial"/>
        <family val="2"/>
      </rPr>
      <t>significant</t>
    </r>
    <r>
      <rPr>
        <i/>
        <sz val="10"/>
        <color rgb="FF000000"/>
        <rFont val="Arial"/>
        <family val="2"/>
      </rPr>
      <t xml:space="preserve"> resources. You are also required to report their value but only </t>
    </r>
    <r>
      <rPr>
        <b/>
        <i/>
        <sz val="10"/>
        <color rgb="FF000000"/>
        <rFont val="Arial"/>
        <family val="2"/>
      </rPr>
      <t xml:space="preserve">if </t>
    </r>
    <r>
      <rPr>
        <i/>
        <sz val="10"/>
        <color rgb="FF000000"/>
        <rFont val="Arial"/>
        <family val="2"/>
      </rPr>
      <t>it is practicable to obtain. You can report either the amount it cost or how much you could sell it for now. </t>
    </r>
  </si>
  <si>
    <t>Description of significant resource</t>
  </si>
  <si>
    <t>Source of value</t>
  </si>
  <si>
    <t>This year</t>
  </si>
  <si>
    <t>(if applicable)</t>
  </si>
  <si>
    <t>Schedule of Commitments</t>
  </si>
  <si>
    <r>
      <t xml:space="preserve">Does the entity have any significant commitments (things you owe)? You are only required to list </t>
    </r>
    <r>
      <rPr>
        <b/>
        <i/>
        <sz val="10"/>
        <color rgb="FF000000"/>
        <rFont val="Arial"/>
        <family val="2"/>
      </rPr>
      <t>significant</t>
    </r>
    <r>
      <rPr>
        <i/>
        <sz val="10"/>
        <color rgb="FF000000"/>
        <rFont val="Arial"/>
        <family val="2"/>
      </rPr>
      <t xml:space="preserve"> commitments. In other words list any </t>
    </r>
    <r>
      <rPr>
        <b/>
        <i/>
        <sz val="10"/>
        <color rgb="FF000000"/>
        <rFont val="Arial"/>
        <family val="2"/>
      </rPr>
      <t>significant</t>
    </r>
    <r>
      <rPr>
        <i/>
        <sz val="10"/>
        <color rgb="FF000000"/>
        <rFont val="Arial"/>
        <family val="2"/>
      </rPr>
      <t xml:space="preserve"> amounts owed to others - for example - commitments to purchase land or buildings, grants approved but have not yet been paid, loans from a bank or other lender, or funds held on behalf of others.</t>
    </r>
  </si>
  <si>
    <t>Description of significant commitment</t>
  </si>
  <si>
    <t>Schedule of Other Information</t>
  </si>
  <si>
    <t>You are required to list any grants or donations received with any conditions attached over how they be used. Where these conditions have not been met at the reporting date, the grants received should be listed and how much has not been spent at the reporting date.   </t>
  </si>
  <si>
    <t>Description of grant and its condition or restriction</t>
  </si>
  <si>
    <t>Notes</t>
  </si>
  <si>
    <t>Basis of preparation</t>
  </si>
  <si>
    <t>This Performance Report is prepared on a cash-basis in accordance with XRB's Tier 4 Simple Format Reporting Requirements. The charity is eligible to apply these requirements and has elected to do so.</t>
  </si>
  <si>
    <t>Treatment of GST</t>
  </si>
  <si>
    <t>not gst registered</t>
  </si>
  <si>
    <t>(Choosing to report on a GST inclusive is the easier option, because this mean you record transactions as the amounts as presented on your bank statement. GST paid/refunded to the IRD can be included in "other operating and overhead" costs in the Receipts and Payment Statement.)</t>
  </si>
  <si>
    <t>Related party transactions</t>
  </si>
  <si>
    <r>
      <t xml:space="preserve">Provide a description of </t>
    </r>
    <r>
      <rPr>
        <b/>
        <i/>
        <sz val="10"/>
        <color rgb="FF000000"/>
        <rFont val="Arial"/>
        <family val="2"/>
      </rPr>
      <t xml:space="preserve">significant </t>
    </r>
    <r>
      <rPr>
        <i/>
        <sz val="10"/>
        <color rgb="FF000000"/>
        <rFont val="Arial"/>
        <family val="2"/>
      </rPr>
      <t>amounts received from or paid to related parties during the period (specify the amounts). If any services were provided for free by or to related parties during the period also describe these here.</t>
    </r>
  </si>
  <si>
    <t>Related parties include anyone that has influence over the operations of the entity (for example, officeholders, committee members, trustees and senior management positions).</t>
  </si>
  <si>
    <t>Describe related party</t>
  </si>
  <si>
    <t>Describe transaction</t>
  </si>
  <si>
    <t>Events after the balance date</t>
  </si>
  <si>
    <t>Describe any significant events occurring after balance date (i.e. your year-end) and before the performance report is approved and how they have affected the entity.</t>
  </si>
  <si>
    <t>This performance report has been approved by those charged with governance.</t>
  </si>
  <si>
    <t>Signature</t>
  </si>
  <si>
    <t>Name</t>
  </si>
  <si>
    <t>Lindsay Smith</t>
  </si>
  <si>
    <t>Position</t>
  </si>
  <si>
    <t>Trustee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</si>
</sst>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5"/>
      <color theme="1"/>
      <name val="Verdana"/>
      <family val="2"/>
    </font>
    <font>
      <sz val="10"/>
      <color rgb="FF000000"/>
      <name val="Verdana"/>
      <family val="2"/>
    </font>
    <font>
      <b/>
      <sz val="10"/>
      <color rgb="FF000000"/>
      <name val="Verdana"/>
      <family val="2"/>
    </font>
    <font>
      <sz val="10"/>
      <color theme="1"/>
      <name val="Times New Roman"/>
      <family val="1"/>
    </font>
    <font>
      <b/>
      <sz val="12"/>
      <color theme="1"/>
      <name val="Arial"/>
      <family val="2"/>
    </font>
    <font>
      <i/>
      <sz val="10"/>
      <color rgb="FF000000"/>
      <name val="Arial"/>
      <family val="2"/>
    </font>
    <font>
      <b/>
      <sz val="10"/>
      <color rgb="FF0D0D0D"/>
      <name val="Arial"/>
      <family val="2"/>
    </font>
    <font>
      <sz val="10"/>
      <color theme="1"/>
      <name val="Arial"/>
      <family val="2"/>
    </font>
    <font>
      <sz val="10"/>
      <color rgb="FF000000"/>
      <name val="Arial"/>
      <family val="2"/>
    </font>
    <font>
      <b/>
      <sz val="10"/>
      <color rgb="FF000000"/>
      <name val="Arial"/>
      <family val="2"/>
    </font>
    <font>
      <b/>
      <sz val="10"/>
      <color theme="1"/>
      <name val="Arial"/>
      <family val="2"/>
    </font>
    <font>
      <sz val="10"/>
      <color rgb="FF000000"/>
      <name val="Calibri"/>
      <family val="2"/>
    </font>
    <font>
      <b/>
      <i/>
      <sz val="10"/>
      <color rgb="FF000000"/>
      <name val="Arial"/>
      <family val="2"/>
    </font>
    <font>
      <sz val="10"/>
      <color rgb="FF0D0D0D"/>
      <name val="Arial"/>
      <family val="2"/>
    </font>
    <font>
      <sz val="10"/>
      <color rgb="FF0D0D0D"/>
      <name val="Calibri"/>
      <family val="2"/>
    </font>
    <font>
      <sz val="10"/>
      <color rgb="FF9C0006"/>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7F6F2"/>
        <bgColor indexed="64"/>
      </patternFill>
    </fill>
    <fill>
      <patternFill patternType="solid">
        <fgColor rgb="FFDBDBDB"/>
        <bgColor indexed="64"/>
      </patternFill>
    </fill>
    <fill>
      <patternFill patternType="solid">
        <fgColor rgb="FFA4CC99"/>
        <bgColor indexed="64"/>
      </patternFill>
    </fill>
    <fill>
      <patternFill patternType="solid">
        <fgColor rgb="FFFFC7CE"/>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7">
    <xf numFmtId="0" fontId="0" fillId="0" borderId="0" xfId="0"/>
    <xf numFmtId="0" fontId="18" fillId="33" borderId="0" xfId="0" applyFont="1" applyFill="1"/>
    <xf numFmtId="0" fontId="20" fillId="33" borderId="0" xfId="0" applyFont="1" applyFill="1" applyAlignment="1">
      <alignment horizontal="center" vertical="top" wrapText="1"/>
    </xf>
    <xf numFmtId="0" fontId="18" fillId="33" borderId="0" xfId="0" applyFont="1" applyFill="1" applyAlignment="1">
      <alignment vertical="top" wrapText="1"/>
    </xf>
    <xf numFmtId="0" fontId="19" fillId="33" borderId="0" xfId="0" applyFont="1" applyFill="1" applyAlignment="1">
      <alignment vertical="top" wrapText="1"/>
    </xf>
    <xf numFmtId="0" fontId="18" fillId="33" borderId="0" xfId="0" applyFont="1" applyFill="1" applyAlignment="1">
      <alignment horizontal="right" vertical="top" wrapText="1"/>
    </xf>
    <xf numFmtId="0" fontId="19" fillId="33" borderId="0" xfId="0" applyFont="1" applyFill="1" applyAlignment="1">
      <alignment horizontal="right" vertical="top"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0" fontId="18" fillId="33" borderId="10" xfId="0" applyFont="1" applyFill="1" applyBorder="1"/>
    <xf numFmtId="3" fontId="19" fillId="33" borderId="0" xfId="0" applyNumberFormat="1" applyFont="1" applyFill="1" applyAlignment="1">
      <alignment horizontal="right" vertical="top" wrapText="1"/>
    </xf>
    <xf numFmtId="0" fontId="18" fillId="33" borderId="11" xfId="0" applyFont="1" applyFill="1" applyBorder="1"/>
    <xf numFmtId="164" fontId="19" fillId="33" borderId="12" xfId="1" applyNumberFormat="1" applyFont="1" applyFill="1" applyBorder="1" applyAlignment="1">
      <alignment horizontal="right" vertical="top" wrapText="1"/>
    </xf>
    <xf numFmtId="3" fontId="19" fillId="33" borderId="12" xfId="0" applyNumberFormat="1" applyFont="1" applyFill="1" applyBorder="1" applyAlignment="1">
      <alignment horizontal="right" vertical="top" wrapText="1"/>
    </xf>
    <xf numFmtId="4" fontId="19" fillId="33" borderId="0" xfId="0" applyNumberFormat="1" applyFont="1" applyFill="1" applyAlignment="1">
      <alignment horizontal="right" vertical="top" wrapText="1"/>
    </xf>
    <xf numFmtId="4" fontId="18" fillId="33" borderId="0" xfId="0" applyNumberFormat="1" applyFont="1" applyFill="1"/>
    <xf numFmtId="14" fontId="19" fillId="33" borderId="0" xfId="0" applyNumberFormat="1" applyFont="1" applyFill="1" applyAlignment="1">
      <alignment vertical="top" wrapText="1"/>
    </xf>
    <xf numFmtId="0" fontId="20" fillId="33" borderId="0" xfId="0" applyFont="1" applyFill="1" applyAlignment="1">
      <alignment horizontal="right" wrapText="1"/>
    </xf>
    <xf numFmtId="0" fontId="19" fillId="33" borderId="0" xfId="0" applyFont="1" applyFill="1" applyAlignment="1">
      <alignment vertical="top" wrapText="1"/>
    </xf>
    <xf numFmtId="0" fontId="20" fillId="33" borderId="0" xfId="0" applyFont="1" applyFill="1" applyAlignment="1">
      <alignment vertical="top" wrapText="1"/>
    </xf>
    <xf numFmtId="0" fontId="20" fillId="33" borderId="10" xfId="0" applyFont="1" applyFill="1" applyBorder="1" applyAlignment="1">
      <alignment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18" fillId="33" borderId="10" xfId="0" applyFont="1" applyFill="1" applyBorder="1"/>
    <xf numFmtId="0" fontId="18" fillId="33" borderId="0" xfId="0" applyFont="1" applyFill="1"/>
    <xf numFmtId="0" fontId="21" fillId="0" borderId="0" xfId="0" applyFont="1"/>
    <xf numFmtId="0" fontId="22" fillId="0" borderId="0" xfId="0" applyFont="1" applyAlignment="1">
      <alignment vertical="center"/>
    </xf>
    <xf numFmtId="0" fontId="22" fillId="0" borderId="0" xfId="0" applyFont="1" applyAlignment="1">
      <alignment vertical="center"/>
    </xf>
    <xf numFmtId="0" fontId="23" fillId="34" borderId="13" xfId="0" applyFont="1" applyFill="1" applyBorder="1" applyAlignment="1">
      <alignment vertical="center" wrapText="1"/>
    </xf>
    <xf numFmtId="0" fontId="23" fillId="34" borderId="14" xfId="0" applyFont="1" applyFill="1" applyBorder="1" applyAlignment="1">
      <alignment vertical="center" wrapText="1"/>
    </xf>
    <xf numFmtId="0" fontId="23" fillId="34" borderId="15" xfId="0" applyFont="1" applyFill="1" applyBorder="1" applyAlignment="1">
      <alignment vertical="center" wrapText="1"/>
    </xf>
    <xf numFmtId="15" fontId="23" fillId="34" borderId="13" xfId="0" applyNumberFormat="1" applyFont="1" applyFill="1" applyBorder="1" applyAlignment="1">
      <alignment horizontal="left" vertical="center" wrapText="1"/>
    </xf>
    <xf numFmtId="0" fontId="23" fillId="34" borderId="14" xfId="0" applyFont="1" applyFill="1" applyBorder="1" applyAlignment="1">
      <alignment horizontal="left" vertical="center" wrapText="1"/>
    </xf>
    <xf numFmtId="0" fontId="23" fillId="34" borderId="15" xfId="0" applyFont="1" applyFill="1" applyBorder="1" applyAlignment="1">
      <alignment horizontal="left" vertical="center" wrapText="1"/>
    </xf>
    <xf numFmtId="0" fontId="21" fillId="0" borderId="0" xfId="0" applyFont="1" applyAlignment="1">
      <alignment vertical="center"/>
    </xf>
    <xf numFmtId="0" fontId="24" fillId="35" borderId="0" xfId="0" applyFont="1" applyFill="1" applyAlignment="1">
      <alignment vertical="center" wrapText="1"/>
    </xf>
    <xf numFmtId="0" fontId="21"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26" fillId="0" borderId="16" xfId="0" applyFont="1" applyBorder="1" applyAlignment="1">
      <alignment vertical="center" wrapText="1"/>
    </xf>
    <xf numFmtId="0" fontId="23" fillId="34" borderId="17" xfId="0" applyFont="1" applyFill="1" applyBorder="1" applyAlignment="1">
      <alignment vertical="center" wrapText="1"/>
    </xf>
    <xf numFmtId="0" fontId="23" fillId="34" borderId="18" xfId="0" applyFont="1" applyFill="1" applyBorder="1" applyAlignment="1">
      <alignment vertical="center" wrapText="1"/>
    </xf>
    <xf numFmtId="0" fontId="23" fillId="34" borderId="19" xfId="0" applyFont="1" applyFill="1" applyBorder="1" applyAlignment="1">
      <alignment vertical="center" wrapText="1"/>
    </xf>
    <xf numFmtId="0" fontId="23" fillId="34" borderId="20" xfId="0" applyFont="1" applyFill="1" applyBorder="1" applyAlignment="1">
      <alignment vertical="center" wrapText="1"/>
    </xf>
    <xf numFmtId="0" fontId="23" fillId="34" borderId="21" xfId="0" applyFont="1" applyFill="1" applyBorder="1" applyAlignment="1">
      <alignment vertical="center" wrapText="1"/>
    </xf>
    <xf numFmtId="0" fontId="23" fillId="34" borderId="22" xfId="0" applyFont="1" applyFill="1" applyBorder="1" applyAlignment="1">
      <alignment vertical="center" wrapText="1"/>
    </xf>
    <xf numFmtId="0" fontId="23" fillId="34" borderId="23" xfId="0" applyFont="1" applyFill="1" applyBorder="1" applyAlignment="1">
      <alignment vertical="center" wrapText="1"/>
    </xf>
    <xf numFmtId="0" fontId="23" fillId="34" borderId="0" xfId="0" applyFont="1" applyFill="1" applyAlignment="1">
      <alignment vertical="center" wrapText="1"/>
    </xf>
    <xf numFmtId="0" fontId="23" fillId="34" borderId="24" xfId="0" applyFont="1" applyFill="1" applyBorder="1" applyAlignment="1">
      <alignment vertical="center" wrapText="1"/>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center"/>
    </xf>
    <xf numFmtId="0" fontId="26" fillId="34" borderId="13" xfId="0" applyFont="1" applyFill="1" applyBorder="1" applyAlignment="1">
      <alignment vertical="center"/>
    </xf>
    <xf numFmtId="0" fontId="26" fillId="34" borderId="14" xfId="0" applyFont="1" applyFill="1" applyBorder="1" applyAlignment="1">
      <alignment vertical="center"/>
    </xf>
    <xf numFmtId="0" fontId="26" fillId="34" borderId="15" xfId="0" applyFont="1" applyFill="1" applyBorder="1" applyAlignment="1">
      <alignment vertical="center"/>
    </xf>
    <xf numFmtId="0" fontId="26" fillId="34" borderId="25" xfId="0" applyFont="1" applyFill="1" applyBorder="1" applyAlignment="1">
      <alignment horizontal="center" vertical="center"/>
    </xf>
    <xf numFmtId="0" fontId="26" fillId="34" borderId="26" xfId="0" applyFont="1" applyFill="1" applyBorder="1" applyAlignment="1">
      <alignment horizontal="center" vertical="center"/>
    </xf>
    <xf numFmtId="0" fontId="28" fillId="0" borderId="0" xfId="0" applyFont="1" applyAlignment="1">
      <alignment vertical="center" wrapText="1"/>
    </xf>
    <xf numFmtId="0" fontId="27" fillId="34" borderId="27" xfId="0" applyFont="1" applyFill="1" applyBorder="1" applyAlignment="1">
      <alignment horizontal="right" vertical="center"/>
    </xf>
    <xf numFmtId="0" fontId="27" fillId="34" borderId="28" xfId="0" applyFont="1" applyFill="1" applyBorder="1" applyAlignment="1">
      <alignment horizontal="right" vertical="center"/>
    </xf>
    <xf numFmtId="0" fontId="26" fillId="34" borderId="29" xfId="0" applyFont="1" applyFill="1" applyBorder="1" applyAlignment="1">
      <alignment vertical="center"/>
    </xf>
    <xf numFmtId="0" fontId="26" fillId="34" borderId="16" xfId="0" applyFont="1" applyFill="1" applyBorder="1" applyAlignment="1">
      <alignment vertical="center"/>
    </xf>
    <xf numFmtId="0" fontId="26" fillId="0" borderId="0" xfId="0" applyFont="1" applyAlignment="1">
      <alignment vertical="center"/>
    </xf>
    <xf numFmtId="3" fontId="26" fillId="34" borderId="29" xfId="0" applyNumberFormat="1" applyFont="1" applyFill="1" applyBorder="1" applyAlignment="1">
      <alignment horizontal="right" vertical="center"/>
    </xf>
    <xf numFmtId="0" fontId="26" fillId="34" borderId="16" xfId="0" applyFont="1" applyFill="1" applyBorder="1" applyAlignment="1">
      <alignment horizontal="right" vertical="center"/>
    </xf>
    <xf numFmtId="0" fontId="26" fillId="34" borderId="29" xfId="0" applyFont="1" applyFill="1" applyBorder="1" applyAlignment="1">
      <alignment horizontal="right" vertical="center"/>
    </xf>
    <xf numFmtId="0" fontId="26" fillId="0" borderId="21" xfId="0" applyFont="1" applyBorder="1" applyAlignment="1">
      <alignment vertical="center"/>
    </xf>
    <xf numFmtId="0" fontId="26" fillId="0" borderId="21" xfId="0" applyFont="1" applyBorder="1" applyAlignment="1">
      <alignment horizontal="center" vertical="center"/>
    </xf>
    <xf numFmtId="0" fontId="26" fillId="34" borderId="30" xfId="0" applyFont="1" applyFill="1" applyBorder="1" applyAlignment="1">
      <alignment horizontal="right" vertical="center"/>
    </xf>
    <xf numFmtId="0" fontId="26" fillId="34" borderId="26" xfId="0" applyFont="1" applyFill="1" applyBorder="1" applyAlignment="1">
      <alignment horizontal="right" vertical="center"/>
    </xf>
    <xf numFmtId="3" fontId="26" fillId="34" borderId="30" xfId="0" applyNumberFormat="1" applyFont="1" applyFill="1" applyBorder="1" applyAlignment="1">
      <alignment horizontal="right" vertical="center"/>
    </xf>
    <xf numFmtId="0" fontId="26" fillId="0" borderId="18" xfId="0" applyFont="1" applyBorder="1" applyAlignment="1">
      <alignment vertical="center"/>
    </xf>
    <xf numFmtId="0" fontId="26" fillId="0" borderId="18" xfId="0" applyFont="1" applyBorder="1" applyAlignment="1">
      <alignment horizontal="center" vertical="center"/>
    </xf>
    <xf numFmtId="0" fontId="26" fillId="0" borderId="18" xfId="0" applyFont="1" applyBorder="1" applyAlignment="1">
      <alignment vertical="center"/>
    </xf>
    <xf numFmtId="0" fontId="26" fillId="0" borderId="28" xfId="0" applyFont="1" applyBorder="1" applyAlignment="1">
      <alignment vertical="center"/>
    </xf>
    <xf numFmtId="3" fontId="26" fillId="34" borderId="28" xfId="0" applyNumberFormat="1" applyFont="1" applyFill="1" applyBorder="1" applyAlignment="1">
      <alignment horizontal="right" vertical="center"/>
    </xf>
    <xf numFmtId="0" fontId="26" fillId="0" borderId="21" xfId="0" applyFont="1" applyBorder="1" applyAlignment="1">
      <alignment vertical="center"/>
    </xf>
    <xf numFmtId="0" fontId="29" fillId="0" borderId="21" xfId="0" applyFont="1" applyBorder="1" applyAlignment="1">
      <alignment horizontal="center" vertical="center"/>
    </xf>
    <xf numFmtId="0" fontId="29" fillId="0" borderId="21" xfId="0" applyFont="1" applyBorder="1" applyAlignment="1">
      <alignment vertical="center"/>
    </xf>
    <xf numFmtId="0" fontId="29" fillId="34" borderId="26" xfId="0" applyFont="1" applyFill="1" applyBorder="1" applyAlignment="1">
      <alignment horizontal="right" vertical="center"/>
    </xf>
    <xf numFmtId="0" fontId="27" fillId="0" borderId="31" xfId="0" applyFont="1" applyBorder="1" applyAlignment="1">
      <alignment vertical="center"/>
    </xf>
    <xf numFmtId="0" fontId="26" fillId="0" borderId="32" xfId="0" applyFont="1" applyBorder="1" applyAlignment="1">
      <alignment horizontal="center" vertical="center"/>
    </xf>
    <xf numFmtId="0" fontId="26" fillId="0" borderId="32" xfId="0" applyFont="1" applyBorder="1" applyAlignment="1">
      <alignment vertical="center"/>
    </xf>
    <xf numFmtId="3" fontId="26" fillId="34" borderId="33" xfId="0" applyNumberFormat="1" applyFont="1" applyFill="1" applyBorder="1" applyAlignment="1">
      <alignment horizontal="right" vertical="center"/>
    </xf>
    <xf numFmtId="0" fontId="27" fillId="34" borderId="17" xfId="0" applyFont="1" applyFill="1" applyBorder="1" applyAlignment="1">
      <alignment vertical="center" wrapText="1"/>
    </xf>
    <xf numFmtId="0" fontId="27" fillId="34" borderId="18" xfId="0" applyFont="1" applyFill="1" applyBorder="1" applyAlignment="1">
      <alignment vertical="center" wrapText="1"/>
    </xf>
    <xf numFmtId="0" fontId="27" fillId="34" borderId="28" xfId="0" applyFont="1" applyFill="1" applyBorder="1" applyAlignment="1">
      <alignment vertical="center" wrapText="1"/>
    </xf>
    <xf numFmtId="0" fontId="27" fillId="34" borderId="17" xfId="0" applyFont="1" applyFill="1" applyBorder="1" applyAlignment="1">
      <alignment horizontal="center" vertical="center" wrapText="1"/>
    </xf>
    <xf numFmtId="0" fontId="27" fillId="34" borderId="18"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7" xfId="0" applyFont="1" applyFill="1" applyBorder="1" applyAlignment="1">
      <alignment vertical="center" wrapText="1"/>
    </xf>
    <xf numFmtId="0" fontId="27" fillId="34" borderId="20" xfId="0" applyFont="1" applyFill="1" applyBorder="1" applyAlignment="1">
      <alignment vertical="center" wrapText="1"/>
    </xf>
    <xf numFmtId="0" fontId="27" fillId="34" borderId="21" xfId="0" applyFont="1" applyFill="1" applyBorder="1" applyAlignment="1">
      <alignment vertical="center" wrapText="1"/>
    </xf>
    <xf numFmtId="0" fontId="27" fillId="34" borderId="26" xfId="0" applyFont="1" applyFill="1" applyBorder="1" applyAlignment="1">
      <alignment vertical="center" wrapText="1"/>
    </xf>
    <xf numFmtId="0" fontId="27" fillId="34" borderId="20"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0" xfId="0" applyFont="1" applyFill="1" applyBorder="1" applyAlignment="1">
      <alignment vertical="center" wrapText="1"/>
    </xf>
    <xf numFmtId="0" fontId="26" fillId="34" borderId="13" xfId="0" applyFont="1" applyFill="1" applyBorder="1" applyAlignment="1">
      <alignment vertical="center" wrapText="1"/>
    </xf>
    <xf numFmtId="0" fontId="26" fillId="34" borderId="14" xfId="0" applyFont="1" applyFill="1" applyBorder="1" applyAlignment="1">
      <alignment vertical="center" wrapText="1"/>
    </xf>
    <xf numFmtId="0" fontId="26" fillId="34" borderId="25" xfId="0" applyFont="1" applyFill="1" applyBorder="1" applyAlignment="1">
      <alignment vertical="center" wrapText="1"/>
    </xf>
    <xf numFmtId="0" fontId="26" fillId="34" borderId="13"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4" borderId="26" xfId="0" applyFont="1" applyFill="1" applyBorder="1" applyAlignment="1">
      <alignment vertical="center" wrapText="1"/>
    </xf>
    <xf numFmtId="0" fontId="21" fillId="0" borderId="0" xfId="0" applyFont="1" applyAlignment="1">
      <alignment vertical="top" wrapText="1"/>
    </xf>
    <xf numFmtId="0" fontId="28" fillId="0" borderId="21" xfId="0" applyFont="1" applyBorder="1" applyAlignment="1">
      <alignment vertical="center"/>
    </xf>
    <xf numFmtId="0" fontId="27" fillId="34" borderId="13" xfId="0" applyFont="1" applyFill="1" applyBorder="1" applyAlignment="1">
      <alignment vertical="center" wrapText="1"/>
    </xf>
    <xf numFmtId="0" fontId="27" fillId="34" borderId="14" xfId="0" applyFont="1" applyFill="1" applyBorder="1" applyAlignment="1">
      <alignment vertical="center" wrapText="1"/>
    </xf>
    <xf numFmtId="0" fontId="27" fillId="34" borderId="15" xfId="0" applyFont="1" applyFill="1" applyBorder="1" applyAlignment="1">
      <alignment vertical="center" wrapText="1"/>
    </xf>
    <xf numFmtId="0" fontId="27" fillId="34" borderId="26" xfId="0" applyFont="1" applyFill="1" applyBorder="1" applyAlignment="1">
      <alignment vertical="center" wrapText="1"/>
    </xf>
    <xf numFmtId="0" fontId="26" fillId="34" borderId="15" xfId="0" applyFont="1" applyFill="1" applyBorder="1" applyAlignment="1">
      <alignment horizontal="center" vertical="center" wrapText="1"/>
    </xf>
    <xf numFmtId="0" fontId="24" fillId="35" borderId="0" xfId="0" applyFont="1" applyFill="1" applyAlignment="1">
      <alignment vertical="center"/>
    </xf>
    <xf numFmtId="0" fontId="31" fillId="35" borderId="0" xfId="0" applyFont="1" applyFill="1" applyAlignment="1">
      <alignment vertical="center"/>
    </xf>
    <xf numFmtId="0" fontId="31" fillId="35" borderId="0" xfId="0" applyFont="1" applyFill="1" applyAlignment="1">
      <alignment horizontal="center" vertical="center"/>
    </xf>
    <xf numFmtId="0" fontId="32" fillId="35" borderId="0" xfId="0" applyFont="1" applyFill="1" applyAlignment="1">
      <alignment vertical="center"/>
    </xf>
    <xf numFmtId="0" fontId="26" fillId="34" borderId="15" xfId="0" applyFont="1" applyFill="1" applyBorder="1" applyAlignment="1">
      <alignment vertical="center" wrapText="1"/>
    </xf>
    <xf numFmtId="0" fontId="33" fillId="36" borderId="13" xfId="0" applyFont="1" applyFill="1" applyBorder="1" applyAlignment="1">
      <alignment vertical="center" wrapText="1"/>
    </xf>
    <xf numFmtId="0" fontId="33" fillId="36" borderId="14" xfId="0" applyFont="1" applyFill="1" applyBorder="1" applyAlignment="1">
      <alignment vertical="center" wrapText="1"/>
    </xf>
    <xf numFmtId="0" fontId="26" fillId="0" borderId="0" xfId="0" applyFont="1" applyAlignment="1">
      <alignment vertical="center" wrapText="1"/>
    </xf>
    <xf numFmtId="0" fontId="21" fillId="0" borderId="16" xfId="0" applyFont="1" applyBorder="1"/>
    <xf numFmtId="0" fontId="27" fillId="34" borderId="13" xfId="0"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25"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25" xfId="0" applyFont="1" applyFill="1" applyBorder="1" applyAlignment="1">
      <alignment horizontal="center" vertical="center" wrapText="1"/>
    </xf>
    <xf numFmtId="0" fontId="27" fillId="34" borderId="25" xfId="0" applyFont="1" applyFill="1" applyBorder="1" applyAlignment="1">
      <alignment vertical="center" wrapText="1"/>
    </xf>
    <xf numFmtId="0" fontId="26" fillId="34" borderId="13" xfId="0" applyFont="1" applyFill="1" applyBorder="1" applyAlignment="1">
      <alignment horizontal="center" vertical="center"/>
    </xf>
    <xf numFmtId="0" fontId="26" fillId="34" borderId="14" xfId="0" applyFont="1" applyFill="1" applyBorder="1" applyAlignment="1">
      <alignment horizontal="center" vertical="center"/>
    </xf>
    <xf numFmtId="0" fontId="26" fillId="34" borderId="25" xfId="0" applyFont="1" applyFill="1" applyBorder="1" applyAlignment="1">
      <alignment horizontal="center" vertical="center"/>
    </xf>
    <xf numFmtId="0" fontId="26" fillId="0" borderId="16" xfId="0" applyFont="1" applyBorder="1" applyAlignment="1">
      <alignment vertical="center"/>
    </xf>
    <xf numFmtId="0" fontId="21" fillId="0" borderId="0" xfId="0" applyFont="1" applyAlignment="1">
      <alignment vertical="top"/>
    </xf>
    <xf numFmtId="0" fontId="26" fillId="0" borderId="21" xfId="0" applyFont="1" applyBorder="1" applyAlignment="1">
      <alignment horizontal="center" vertical="center"/>
    </xf>
    <xf numFmtId="15" fontId="29" fillId="0" borderId="21" xfId="0" applyNumberFormat="1" applyFont="1" applyBorder="1" applyAlignment="1">
      <alignment horizontal="center" vertical="center"/>
    </xf>
    <xf numFmtId="0" fontId="29" fillId="0" borderId="21" xfId="0" applyFont="1" applyBorder="1" applyAlignment="1">
      <alignment horizontal="center" vertical="center"/>
    </xf>
    <xf numFmtId="0" fontId="26" fillId="0" borderId="14" xfId="0" applyFont="1" applyBorder="1" applyAlignment="1">
      <alignment horizontal="center" vertical="center"/>
    </xf>
    <xf numFmtId="0" fontId="29" fillId="0" borderId="14" xfId="0" applyFont="1" applyBorder="1" applyAlignment="1">
      <alignment horizontal="center" vertical="center"/>
    </xf>
    <xf numFmtId="0" fontId="21" fillId="0" borderId="0" xfId="0" applyFont="1" applyAlignment="1">
      <alignment indent="7"/>
    </xf>
    <xf numFmtId="3" fontId="26" fillId="34" borderId="26" xfId="0" applyNumberFormat="1" applyFont="1" applyFill="1" applyBorder="1" applyAlignment="1">
      <alignment horizontal="center" vertical="center"/>
    </xf>
    <xf numFmtId="0" fontId="27" fillId="0" borderId="0" xfId="0" applyFont="1" applyBorder="1" applyAlignment="1">
      <alignment horizontal="center" vertical="center"/>
    </xf>
    <xf numFmtId="3" fontId="26" fillId="34" borderId="25" xfId="0" applyNumberFormat="1" applyFont="1" applyFill="1" applyBorder="1" applyAlignment="1">
      <alignment horizontal="center" vertical="center"/>
    </xf>
    <xf numFmtId="164" fontId="26" fillId="34" borderId="16" xfId="1" applyNumberFormat="1" applyFont="1" applyFill="1" applyBorder="1" applyAlignment="1">
      <alignment horizontal="right" vertical="center"/>
    </xf>
    <xf numFmtId="164" fontId="26" fillId="34" borderId="29" xfId="1" applyNumberFormat="1" applyFont="1" applyFill="1" applyBorder="1" applyAlignment="1">
      <alignment horizontal="right" vertical="center"/>
    </xf>
    <xf numFmtId="3" fontId="26" fillId="34" borderId="26" xfId="0" applyNumberFormat="1" applyFont="1" applyFill="1" applyBorder="1" applyAlignment="1">
      <alignment horizontal="right"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1706965</xdr:colOff>
      <xdr:row>0</xdr:row>
      <xdr:rowOff>53341</xdr:rowOff>
    </xdr:from>
    <xdr:to>
      <xdr:col>0</xdr:col>
      <xdr:colOff>2461260</xdr:colOff>
      <xdr:row>4</xdr:row>
      <xdr:rowOff>106680</xdr:rowOff>
    </xdr:to>
    <xdr:pic>
      <xdr:nvPicPr>
        <xdr:cNvPr id="2" name="Picture 1">
          <a:extLst>
            <a:ext uri="{FF2B5EF4-FFF2-40B4-BE49-F238E27FC236}">
              <a16:creationId xmlns:a16="http://schemas.microsoft.com/office/drawing/2014/main" id="{7C511004-A5E0-4A67-AFB9-10E88DAAA9C5}"/>
            </a:ext>
          </a:extLst>
        </xdr:cNvPr>
        <xdr:cNvPicPr>
          <a:picLocks noChangeAspect="1"/>
        </xdr:cNvPicPr>
      </xdr:nvPicPr>
      <xdr:blipFill>
        <a:blip xmlns:r="http://schemas.openxmlformats.org/officeDocument/2006/relationships" r:embed="rId1"/>
        <a:stretch>
          <a:fillRect/>
        </a:stretch>
      </xdr:blipFill>
      <xdr:spPr>
        <a:xfrm>
          <a:off x="1706965" y="53341"/>
          <a:ext cx="754295" cy="872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754295</xdr:colOff>
      <xdr:row>5</xdr:row>
      <xdr:rowOff>62864</xdr:rowOff>
    </xdr:to>
    <xdr:pic>
      <xdr:nvPicPr>
        <xdr:cNvPr id="3" name="Picture 2">
          <a:extLst>
            <a:ext uri="{FF2B5EF4-FFF2-40B4-BE49-F238E27FC236}">
              <a16:creationId xmlns:a16="http://schemas.microsoft.com/office/drawing/2014/main" id="{79D5CC74-18DB-4725-BC7E-C273CFC837F4}"/>
            </a:ext>
          </a:extLst>
        </xdr:cNvPr>
        <xdr:cNvPicPr>
          <a:picLocks noChangeAspect="1"/>
        </xdr:cNvPicPr>
      </xdr:nvPicPr>
      <xdr:blipFill>
        <a:blip xmlns:r="http://schemas.openxmlformats.org/officeDocument/2006/relationships" r:embed="rId1"/>
        <a:stretch>
          <a:fillRect/>
        </a:stretch>
      </xdr:blipFill>
      <xdr:spPr>
        <a:xfrm>
          <a:off x="2438400" y="123825"/>
          <a:ext cx="754295" cy="8724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754295</xdr:colOff>
      <xdr:row>5</xdr:row>
      <xdr:rowOff>66675</xdr:rowOff>
    </xdr:to>
    <xdr:pic>
      <xdr:nvPicPr>
        <xdr:cNvPr id="2" name="Picture 1">
          <a:extLst>
            <a:ext uri="{FF2B5EF4-FFF2-40B4-BE49-F238E27FC236}">
              <a16:creationId xmlns:a16="http://schemas.microsoft.com/office/drawing/2014/main" id="{6DA90061-7C24-4C81-855E-A0D793016261}"/>
            </a:ext>
          </a:extLst>
        </xdr:cNvPr>
        <xdr:cNvPicPr>
          <a:picLocks noChangeAspect="1"/>
        </xdr:cNvPicPr>
      </xdr:nvPicPr>
      <xdr:blipFill>
        <a:blip xmlns:r="http://schemas.openxmlformats.org/officeDocument/2006/relationships" r:embed="rId1"/>
        <a:stretch>
          <a:fillRect/>
        </a:stretch>
      </xdr:blipFill>
      <xdr:spPr>
        <a:xfrm>
          <a:off x="2295525" y="123825"/>
          <a:ext cx="754295"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773345</xdr:colOff>
      <xdr:row>3</xdr:row>
      <xdr:rowOff>152400</xdr:rowOff>
    </xdr:to>
    <xdr:pic>
      <xdr:nvPicPr>
        <xdr:cNvPr id="2" name="Picture 1">
          <a:extLst>
            <a:ext uri="{FF2B5EF4-FFF2-40B4-BE49-F238E27FC236}">
              <a16:creationId xmlns:a16="http://schemas.microsoft.com/office/drawing/2014/main" id="{BD258A9C-DD3D-45F2-A386-0784BF6BBB5D}"/>
            </a:ext>
          </a:extLst>
        </xdr:cNvPr>
        <xdr:cNvPicPr>
          <a:picLocks noChangeAspect="1"/>
        </xdr:cNvPicPr>
      </xdr:nvPicPr>
      <xdr:blipFill>
        <a:blip xmlns:r="http://schemas.openxmlformats.org/officeDocument/2006/relationships" r:embed="rId1"/>
        <a:stretch>
          <a:fillRect/>
        </a:stretch>
      </xdr:blipFill>
      <xdr:spPr>
        <a:xfrm>
          <a:off x="2457450" y="57150"/>
          <a:ext cx="75429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7475-FF08-4469-B0C2-E5166FC76540}">
  <dimension ref="A1:M111"/>
  <sheetViews>
    <sheetView topLeftCell="A31" workbookViewId="0">
      <selection activeCell="L39" sqref="L39"/>
    </sheetView>
    <sheetView tabSelected="1" topLeftCell="A28" workbookViewId="1">
      <selection activeCell="S17" sqref="S17"/>
    </sheetView>
    <sheetView tabSelected="1" topLeftCell="A72" workbookViewId="2">
      <selection activeCell="T83" sqref="T83"/>
    </sheetView>
  </sheetViews>
  <sheetFormatPr defaultColWidth="8.85546875" defaultRowHeight="15" x14ac:dyDescent="0.25"/>
  <cols>
    <col min="1" max="1" width="39.42578125" customWidth="1"/>
    <col min="2" max="2" width="8.85546875" customWidth="1"/>
    <col min="11" max="11" width="3.42578125" customWidth="1"/>
    <col min="12" max="12" width="19.140625" customWidth="1"/>
    <col min="13" max="13" width="19.7109375" customWidth="1"/>
  </cols>
  <sheetData>
    <row r="1" spans="1:13" x14ac:dyDescent="0.25">
      <c r="A1" s="25"/>
      <c r="B1" s="25"/>
      <c r="C1" s="25"/>
      <c r="D1" s="25"/>
      <c r="E1" s="25"/>
      <c r="F1" s="25"/>
      <c r="G1" s="25"/>
      <c r="H1" s="25"/>
      <c r="I1" s="25"/>
      <c r="J1" s="25"/>
      <c r="K1" s="25"/>
      <c r="L1" s="25"/>
      <c r="M1" s="25"/>
    </row>
    <row r="2" spans="1:13" ht="16.5" thickBot="1" x14ac:dyDescent="0.3">
      <c r="A2" s="26" t="s">
        <v>88</v>
      </c>
      <c r="B2" s="26"/>
      <c r="C2" s="26"/>
      <c r="D2" s="26"/>
      <c r="E2" s="26"/>
      <c r="F2" s="26"/>
      <c r="G2" s="26"/>
      <c r="H2" s="26"/>
      <c r="I2" s="26"/>
      <c r="J2" s="26"/>
      <c r="K2" s="26"/>
      <c r="L2" s="26"/>
      <c r="M2" s="26"/>
    </row>
    <row r="3" spans="1:13" ht="16.5" thickBot="1" x14ac:dyDescent="0.3">
      <c r="A3" s="27" t="s">
        <v>89</v>
      </c>
      <c r="B3" s="28" t="s">
        <v>0</v>
      </c>
      <c r="C3" s="29"/>
      <c r="D3" s="29"/>
      <c r="E3" s="29"/>
      <c r="F3" s="29"/>
      <c r="G3" s="29"/>
      <c r="H3" s="29"/>
      <c r="I3" s="29"/>
      <c r="J3" s="29"/>
      <c r="K3" s="29"/>
      <c r="L3" s="29"/>
      <c r="M3" s="30"/>
    </row>
    <row r="4" spans="1:13" ht="16.5" thickBot="1" x14ac:dyDescent="0.3">
      <c r="A4" s="27" t="s">
        <v>90</v>
      </c>
      <c r="B4" s="31">
        <v>45107</v>
      </c>
      <c r="C4" s="32"/>
      <c r="D4" s="32"/>
      <c r="E4" s="32"/>
      <c r="F4" s="32"/>
      <c r="G4" s="32"/>
      <c r="H4" s="32"/>
      <c r="I4" s="32"/>
      <c r="J4" s="32"/>
      <c r="K4" s="32"/>
      <c r="L4" s="32"/>
      <c r="M4" s="33"/>
    </row>
    <row r="5" spans="1:13" x14ac:dyDescent="0.25">
      <c r="A5" s="34"/>
      <c r="B5" s="34"/>
      <c r="C5" s="34"/>
      <c r="D5" s="34"/>
      <c r="E5" s="34"/>
      <c r="F5" s="34"/>
      <c r="G5" s="34"/>
      <c r="H5" s="34"/>
      <c r="I5" s="34"/>
      <c r="J5" s="34"/>
      <c r="K5" s="34"/>
      <c r="L5" s="34"/>
      <c r="M5" s="34"/>
    </row>
    <row r="6" spans="1:13" x14ac:dyDescent="0.25">
      <c r="A6" s="35" t="s">
        <v>91</v>
      </c>
      <c r="B6" s="35"/>
      <c r="C6" s="35"/>
      <c r="D6" s="35"/>
      <c r="E6" s="35"/>
      <c r="F6" s="35"/>
      <c r="G6" s="35"/>
      <c r="H6" s="35"/>
      <c r="I6" s="35"/>
      <c r="J6" s="35"/>
      <c r="K6" s="35"/>
      <c r="L6" s="35"/>
      <c r="M6" s="35"/>
    </row>
    <row r="7" spans="1:13" ht="15.75" thickBot="1" x14ac:dyDescent="0.3">
      <c r="A7" s="36"/>
      <c r="B7" s="36"/>
      <c r="C7" s="36"/>
      <c r="D7" s="36"/>
      <c r="E7" s="36"/>
      <c r="F7" s="36"/>
      <c r="G7" s="36"/>
      <c r="H7" s="36"/>
      <c r="I7" s="36"/>
      <c r="J7" s="36"/>
      <c r="K7" s="36"/>
      <c r="L7" s="36"/>
      <c r="M7" s="36"/>
    </row>
    <row r="8" spans="1:13" ht="15.75" thickBot="1" x14ac:dyDescent="0.3">
      <c r="A8" s="37" t="s">
        <v>92</v>
      </c>
      <c r="B8" s="28" t="s">
        <v>93</v>
      </c>
      <c r="C8" s="29"/>
      <c r="D8" s="29"/>
      <c r="E8" s="29"/>
      <c r="F8" s="29"/>
      <c r="G8" s="29"/>
      <c r="H8" s="29"/>
      <c r="I8" s="29"/>
      <c r="J8" s="29"/>
      <c r="K8" s="29"/>
      <c r="L8" s="29"/>
      <c r="M8" s="30"/>
    </row>
    <row r="9" spans="1:13" ht="15.75" thickBot="1" x14ac:dyDescent="0.3">
      <c r="A9" s="36"/>
      <c r="B9" s="36"/>
      <c r="C9" s="36"/>
      <c r="D9" s="36"/>
      <c r="E9" s="36"/>
      <c r="F9" s="36"/>
      <c r="G9" s="36"/>
      <c r="H9" s="36"/>
      <c r="I9" s="36"/>
      <c r="J9" s="36"/>
      <c r="K9" s="36"/>
      <c r="L9" s="36"/>
      <c r="M9" s="36"/>
    </row>
    <row r="10" spans="1:13" ht="15.75" thickBot="1" x14ac:dyDescent="0.3">
      <c r="A10" s="38" t="s">
        <v>94</v>
      </c>
      <c r="B10" s="28" t="s">
        <v>95</v>
      </c>
      <c r="C10" s="29"/>
      <c r="D10" s="29"/>
      <c r="E10" s="29"/>
      <c r="F10" s="29"/>
      <c r="G10" s="29"/>
      <c r="H10" s="29"/>
      <c r="I10" s="29"/>
      <c r="J10" s="29"/>
      <c r="K10" s="29"/>
      <c r="L10" s="29"/>
      <c r="M10" s="30"/>
    </row>
    <row r="11" spans="1:13" ht="15.75" thickBot="1" x14ac:dyDescent="0.3">
      <c r="A11" s="25"/>
      <c r="B11" s="25"/>
      <c r="C11" s="25"/>
      <c r="D11" s="25"/>
      <c r="E11" s="25"/>
      <c r="F11" s="25"/>
      <c r="G11" s="25"/>
      <c r="H11" s="25"/>
      <c r="I11" s="25"/>
      <c r="J11" s="25"/>
      <c r="K11" s="25"/>
      <c r="L11" s="25"/>
      <c r="M11" s="25"/>
    </row>
    <row r="12" spans="1:13" ht="36" customHeight="1" thickBot="1" x14ac:dyDescent="0.3">
      <c r="A12" s="39" t="s">
        <v>96</v>
      </c>
      <c r="B12" s="28" t="s">
        <v>97</v>
      </c>
      <c r="C12" s="29"/>
      <c r="D12" s="29"/>
      <c r="E12" s="29"/>
      <c r="F12" s="29"/>
      <c r="G12" s="29"/>
      <c r="H12" s="29"/>
      <c r="I12" s="29"/>
      <c r="J12" s="29"/>
      <c r="K12" s="29"/>
      <c r="L12" s="29"/>
      <c r="M12" s="30"/>
    </row>
    <row r="13" spans="1:13" ht="15.75" thickBot="1" x14ac:dyDescent="0.3">
      <c r="A13" s="25"/>
      <c r="B13" s="25"/>
      <c r="C13" s="25"/>
      <c r="D13" s="25"/>
      <c r="E13" s="25"/>
      <c r="F13" s="25"/>
      <c r="G13" s="25"/>
      <c r="H13" s="25"/>
      <c r="I13" s="25"/>
      <c r="J13" s="25"/>
      <c r="K13" s="25"/>
      <c r="L13" s="25"/>
      <c r="M13" s="25"/>
    </row>
    <row r="14" spans="1:13" ht="77.45" customHeight="1" x14ac:dyDescent="0.25">
      <c r="A14" s="40" t="s">
        <v>98</v>
      </c>
      <c r="B14" s="41" t="s">
        <v>99</v>
      </c>
      <c r="C14" s="42"/>
      <c r="D14" s="42"/>
      <c r="E14" s="42"/>
      <c r="F14" s="42"/>
      <c r="G14" s="42"/>
      <c r="H14" s="42"/>
      <c r="I14" s="42"/>
      <c r="J14" s="42"/>
      <c r="K14" s="42"/>
      <c r="L14" s="42"/>
      <c r="M14" s="43"/>
    </row>
    <row r="15" spans="1:13" ht="15.75" thickBot="1" x14ac:dyDescent="0.3">
      <c r="A15" s="40"/>
      <c r="B15" s="44"/>
      <c r="C15" s="45"/>
      <c r="D15" s="45"/>
      <c r="E15" s="45"/>
      <c r="F15" s="45"/>
      <c r="G15" s="45"/>
      <c r="H15" s="45"/>
      <c r="I15" s="45"/>
      <c r="J15" s="45"/>
      <c r="K15" s="45"/>
      <c r="L15" s="45"/>
      <c r="M15" s="46"/>
    </row>
    <row r="16" spans="1:13" ht="15.75" thickBot="1" x14ac:dyDescent="0.3">
      <c r="A16" s="25"/>
      <c r="B16" s="25"/>
      <c r="C16" s="25"/>
      <c r="D16" s="25"/>
      <c r="E16" s="25"/>
      <c r="F16" s="25"/>
      <c r="G16" s="25"/>
      <c r="H16" s="25"/>
      <c r="I16" s="25"/>
      <c r="J16" s="25"/>
      <c r="K16" s="25"/>
      <c r="L16" s="25"/>
      <c r="M16" s="25"/>
    </row>
    <row r="17" spans="1:13" ht="63" customHeight="1" x14ac:dyDescent="0.25">
      <c r="A17" s="40" t="s">
        <v>100</v>
      </c>
      <c r="B17" s="41" t="s">
        <v>101</v>
      </c>
      <c r="C17" s="42"/>
      <c r="D17" s="42"/>
      <c r="E17" s="42"/>
      <c r="F17" s="42"/>
      <c r="G17" s="42"/>
      <c r="H17" s="42"/>
      <c r="I17" s="42"/>
      <c r="J17" s="42"/>
      <c r="K17" s="42"/>
      <c r="L17" s="42"/>
      <c r="M17" s="43"/>
    </row>
    <row r="18" spans="1:13" x14ac:dyDescent="0.25">
      <c r="A18" s="40"/>
      <c r="B18" s="47"/>
      <c r="C18" s="48"/>
      <c r="D18" s="48"/>
      <c r="E18" s="48"/>
      <c r="F18" s="48"/>
      <c r="G18" s="48"/>
      <c r="H18" s="48"/>
      <c r="I18" s="48"/>
      <c r="J18" s="48"/>
      <c r="K18" s="48"/>
      <c r="L18" s="48"/>
      <c r="M18" s="49"/>
    </row>
    <row r="19" spans="1:13" ht="15.75" thickBot="1" x14ac:dyDescent="0.3">
      <c r="A19" s="40"/>
      <c r="B19" s="44"/>
      <c r="C19" s="45"/>
      <c r="D19" s="45"/>
      <c r="E19" s="45"/>
      <c r="F19" s="45"/>
      <c r="G19" s="45"/>
      <c r="H19" s="45"/>
      <c r="I19" s="45"/>
      <c r="J19" s="45"/>
      <c r="K19" s="45"/>
      <c r="L19" s="45"/>
      <c r="M19" s="46"/>
    </row>
    <row r="20" spans="1:13" ht="15.75" thickBot="1" x14ac:dyDescent="0.3">
      <c r="A20" s="25"/>
      <c r="B20" s="25"/>
      <c r="C20" s="25"/>
      <c r="D20" s="25"/>
      <c r="E20" s="25"/>
      <c r="F20" s="25"/>
      <c r="G20" s="25"/>
      <c r="H20" s="25"/>
      <c r="I20" s="25"/>
      <c r="J20" s="25"/>
      <c r="K20" s="25"/>
      <c r="L20" s="25"/>
      <c r="M20" s="25"/>
    </row>
    <row r="21" spans="1:13" ht="90.6" customHeight="1" x14ac:dyDescent="0.25">
      <c r="A21" s="40" t="s">
        <v>102</v>
      </c>
      <c r="B21" s="41" t="s">
        <v>103</v>
      </c>
      <c r="C21" s="42"/>
      <c r="D21" s="42"/>
      <c r="E21" s="42"/>
      <c r="F21" s="42"/>
      <c r="G21" s="42"/>
      <c r="H21" s="42"/>
      <c r="I21" s="42"/>
      <c r="J21" s="42"/>
      <c r="K21" s="42"/>
      <c r="L21" s="42"/>
      <c r="M21" s="43"/>
    </row>
    <row r="22" spans="1:13" ht="15.75" thickBot="1" x14ac:dyDescent="0.3">
      <c r="A22" s="40"/>
      <c r="B22" s="44"/>
      <c r="C22" s="45"/>
      <c r="D22" s="45"/>
      <c r="E22" s="45"/>
      <c r="F22" s="45"/>
      <c r="G22" s="45"/>
      <c r="H22" s="45"/>
      <c r="I22" s="45"/>
      <c r="J22" s="45"/>
      <c r="K22" s="45"/>
      <c r="L22" s="45"/>
      <c r="M22" s="46"/>
    </row>
    <row r="23" spans="1:13" x14ac:dyDescent="0.25">
      <c r="A23" s="25"/>
      <c r="B23" s="25"/>
      <c r="C23" s="25"/>
      <c r="D23" s="25"/>
      <c r="E23" s="25"/>
      <c r="F23" s="25"/>
      <c r="G23" s="25"/>
      <c r="H23" s="25"/>
      <c r="I23" s="25"/>
      <c r="J23" s="25"/>
      <c r="K23" s="25"/>
      <c r="L23" s="25"/>
      <c r="M23" s="25"/>
    </row>
    <row r="24" spans="1:13" x14ac:dyDescent="0.25">
      <c r="A24" s="25"/>
      <c r="B24" s="25"/>
      <c r="C24" s="25"/>
      <c r="D24" s="25"/>
      <c r="E24" s="25"/>
      <c r="F24" s="25"/>
      <c r="G24" s="25"/>
      <c r="H24" s="25"/>
      <c r="I24" s="25"/>
      <c r="J24" s="25"/>
      <c r="K24" s="25"/>
      <c r="L24" s="25"/>
      <c r="M24" s="25"/>
    </row>
    <row r="25" spans="1:13" x14ac:dyDescent="0.25">
      <c r="A25" s="35" t="s">
        <v>104</v>
      </c>
      <c r="B25" s="35"/>
      <c r="C25" s="35"/>
      <c r="D25" s="35"/>
      <c r="E25" s="35"/>
      <c r="F25" s="35"/>
      <c r="G25" s="35"/>
      <c r="H25" s="35"/>
      <c r="I25" s="35"/>
      <c r="J25" s="35"/>
      <c r="K25" s="35"/>
      <c r="L25" s="35"/>
      <c r="M25" s="35"/>
    </row>
    <row r="26" spans="1:13" x14ac:dyDescent="0.25">
      <c r="A26" s="36"/>
      <c r="B26" s="36"/>
      <c r="C26" s="36"/>
      <c r="D26" s="36"/>
      <c r="E26" s="36"/>
      <c r="F26" s="36"/>
      <c r="G26" s="36"/>
      <c r="H26" s="36"/>
      <c r="I26" s="36"/>
      <c r="J26" s="36"/>
      <c r="K26" s="36"/>
      <c r="L26" s="36"/>
      <c r="M26" s="36"/>
    </row>
    <row r="27" spans="1:13" x14ac:dyDescent="0.25">
      <c r="A27" s="50" t="s">
        <v>105</v>
      </c>
      <c r="B27" s="50"/>
      <c r="C27" s="50"/>
      <c r="D27" s="50"/>
      <c r="E27" s="50"/>
      <c r="F27" s="50"/>
      <c r="G27" s="25"/>
      <c r="H27" s="25"/>
      <c r="I27" s="25"/>
      <c r="J27" s="25"/>
      <c r="K27" s="25"/>
      <c r="L27" s="25"/>
      <c r="M27" s="25"/>
    </row>
    <row r="28" spans="1:13" x14ac:dyDescent="0.25">
      <c r="A28" s="51" t="s">
        <v>106</v>
      </c>
      <c r="B28" s="51"/>
      <c r="C28" s="51"/>
      <c r="D28" s="51"/>
      <c r="E28" s="51"/>
      <c r="F28" s="51"/>
      <c r="G28" s="51"/>
      <c r="H28" s="51"/>
      <c r="I28" s="51"/>
      <c r="J28" s="51"/>
      <c r="K28" s="51"/>
      <c r="L28" s="52" t="s">
        <v>107</v>
      </c>
      <c r="M28" s="52"/>
    </row>
    <row r="29" spans="1:13" ht="15.75" thickBot="1" x14ac:dyDescent="0.3">
      <c r="A29" s="142"/>
      <c r="B29" s="142"/>
      <c r="C29" s="142"/>
      <c r="D29" s="142"/>
      <c r="E29" s="142"/>
      <c r="F29" s="142"/>
      <c r="G29" s="142"/>
      <c r="H29" s="142"/>
      <c r="I29" s="142"/>
      <c r="J29" s="142"/>
      <c r="K29" s="142"/>
      <c r="L29" s="53" t="s">
        <v>108</v>
      </c>
      <c r="M29" s="53" t="s">
        <v>109</v>
      </c>
    </row>
    <row r="30" spans="1:13" ht="15.75" thickBot="1" x14ac:dyDescent="0.3">
      <c r="A30" s="54" t="s">
        <v>110</v>
      </c>
      <c r="B30" s="55"/>
      <c r="C30" s="55"/>
      <c r="D30" s="55"/>
      <c r="E30" s="55"/>
      <c r="F30" s="55"/>
      <c r="G30" s="55"/>
      <c r="H30" s="55"/>
      <c r="I30" s="55"/>
      <c r="J30" s="55"/>
      <c r="K30" s="56"/>
      <c r="L30" s="143">
        <v>442415.73</v>
      </c>
      <c r="M30" s="57">
        <v>0</v>
      </c>
    </row>
    <row r="31" spans="1:13" ht="15.75" thickBot="1" x14ac:dyDescent="0.3">
      <c r="A31" s="54" t="s">
        <v>111</v>
      </c>
      <c r="B31" s="55"/>
      <c r="C31" s="55"/>
      <c r="D31" s="55"/>
      <c r="E31" s="55"/>
      <c r="F31" s="55"/>
      <c r="G31" s="55"/>
      <c r="H31" s="55"/>
      <c r="I31" s="55"/>
      <c r="J31" s="55"/>
      <c r="K31" s="56"/>
      <c r="L31" s="141">
        <f>'Profit and Loss Comparison'!D41-'Cover Page '!L30-L32</f>
        <v>138641.1</v>
      </c>
      <c r="M31" s="58">
        <v>0</v>
      </c>
    </row>
    <row r="32" spans="1:13" ht="15.75" thickBot="1" x14ac:dyDescent="0.3">
      <c r="A32" s="54" t="s">
        <v>112</v>
      </c>
      <c r="B32" s="55"/>
      <c r="C32" s="55"/>
      <c r="D32" s="55"/>
      <c r="E32" s="55"/>
      <c r="F32" s="55"/>
      <c r="G32" s="55"/>
      <c r="H32" s="55"/>
      <c r="I32" s="55"/>
      <c r="J32" s="55"/>
      <c r="K32" s="56"/>
      <c r="L32" s="141">
        <f>4569.17+10000</f>
        <v>14569.17</v>
      </c>
      <c r="M32" s="58">
        <v>0</v>
      </c>
    </row>
    <row r="33" spans="1:13" x14ac:dyDescent="0.25">
      <c r="A33" s="25"/>
      <c r="B33" s="25"/>
      <c r="C33" s="25"/>
      <c r="D33" s="25"/>
      <c r="E33" s="25"/>
      <c r="F33" s="25"/>
      <c r="G33" s="25"/>
      <c r="H33" s="25"/>
      <c r="I33" s="25"/>
      <c r="J33" s="25"/>
      <c r="K33" s="25"/>
      <c r="L33" s="25"/>
      <c r="M33" s="25"/>
    </row>
    <row r="34" spans="1:13" x14ac:dyDescent="0.25">
      <c r="A34" s="35" t="s">
        <v>113</v>
      </c>
      <c r="B34" s="35"/>
      <c r="C34" s="35"/>
      <c r="D34" s="35"/>
      <c r="E34" s="35"/>
      <c r="F34" s="35"/>
      <c r="G34" s="35"/>
      <c r="H34" s="35"/>
      <c r="I34" s="35"/>
      <c r="J34" s="35"/>
      <c r="K34" s="35"/>
      <c r="L34" s="35"/>
      <c r="M34" s="35"/>
    </row>
    <row r="35" spans="1:13" x14ac:dyDescent="0.25">
      <c r="A35" s="35" t="s">
        <v>114</v>
      </c>
      <c r="B35" s="35"/>
      <c r="C35" s="35"/>
      <c r="D35" s="35"/>
      <c r="E35" s="35"/>
      <c r="F35" s="35"/>
      <c r="G35" s="35"/>
      <c r="H35" s="35"/>
      <c r="I35" s="35"/>
      <c r="J35" s="35"/>
      <c r="K35" s="35"/>
      <c r="L35" s="35"/>
      <c r="M35" s="35"/>
    </row>
    <row r="36" spans="1:13" ht="15.75" thickBot="1" x14ac:dyDescent="0.3">
      <c r="A36" s="59"/>
      <c r="B36" s="59"/>
      <c r="C36" s="59"/>
      <c r="D36" s="59"/>
      <c r="E36" s="59"/>
      <c r="F36" s="59"/>
      <c r="G36" s="59"/>
      <c r="H36" s="59"/>
      <c r="I36" s="59"/>
      <c r="J36" s="59"/>
      <c r="K36" s="59"/>
      <c r="L36" s="59"/>
      <c r="M36" s="59"/>
    </row>
    <row r="37" spans="1:13" x14ac:dyDescent="0.25">
      <c r="A37" s="25"/>
      <c r="B37" s="25"/>
      <c r="C37" s="25"/>
      <c r="D37" s="25"/>
      <c r="E37" s="25"/>
      <c r="F37" s="25"/>
      <c r="G37" s="25"/>
      <c r="H37" s="25"/>
      <c r="I37" s="25"/>
      <c r="J37" s="25"/>
      <c r="K37" s="25"/>
      <c r="L37" s="60" t="s">
        <v>108</v>
      </c>
      <c r="M37" s="61" t="s">
        <v>109</v>
      </c>
    </row>
    <row r="38" spans="1:13" x14ac:dyDescent="0.25">
      <c r="A38" s="51" t="s">
        <v>115</v>
      </c>
      <c r="B38" s="51"/>
      <c r="C38" s="51"/>
      <c r="D38" s="51"/>
      <c r="E38" s="51"/>
      <c r="F38" s="51"/>
      <c r="G38" s="51"/>
      <c r="H38" s="25"/>
      <c r="I38" s="25"/>
      <c r="J38" s="25"/>
      <c r="K38" s="25"/>
      <c r="L38" s="62"/>
      <c r="M38" s="63"/>
    </row>
    <row r="39" spans="1:13" x14ac:dyDescent="0.25">
      <c r="A39" s="64" t="s">
        <v>116</v>
      </c>
      <c r="B39" s="64"/>
      <c r="C39" s="64"/>
      <c r="D39" s="25"/>
      <c r="E39" s="25"/>
      <c r="F39" s="25"/>
      <c r="G39" s="25"/>
      <c r="H39" s="25"/>
      <c r="I39" s="25"/>
      <c r="J39" s="25"/>
      <c r="K39" s="25"/>
      <c r="L39" s="65">
        <f>'Profit and Loss Comparison'!D20</f>
        <v>359488</v>
      </c>
      <c r="M39" s="144">
        <f>'Profit and Loss Comparison'!E20</f>
        <v>390050</v>
      </c>
    </row>
    <row r="40" spans="1:13" x14ac:dyDescent="0.25">
      <c r="A40" s="64" t="s">
        <v>117</v>
      </c>
      <c r="B40" s="64"/>
      <c r="C40" s="64"/>
      <c r="D40" s="64"/>
      <c r="E40" s="25"/>
      <c r="F40" s="25"/>
      <c r="G40" s="25"/>
      <c r="H40" s="25"/>
      <c r="I40" s="25"/>
      <c r="J40" s="25"/>
      <c r="K40" s="25"/>
      <c r="L40" s="67">
        <v>0</v>
      </c>
      <c r="M40" s="66">
        <v>0</v>
      </c>
    </row>
    <row r="41" spans="1:13" x14ac:dyDescent="0.25">
      <c r="A41" s="64" t="s">
        <v>118</v>
      </c>
      <c r="B41" s="64"/>
      <c r="C41" s="64"/>
      <c r="D41" s="64"/>
      <c r="E41" s="64"/>
      <c r="F41" s="25"/>
      <c r="G41" s="25"/>
      <c r="H41" s="25"/>
      <c r="I41" s="25"/>
      <c r="J41" s="25"/>
      <c r="K41" s="25"/>
      <c r="L41" s="67">
        <v>0</v>
      </c>
      <c r="M41" s="66">
        <v>0</v>
      </c>
    </row>
    <row r="42" spans="1:13" x14ac:dyDescent="0.25">
      <c r="A42" s="64" t="s">
        <v>119</v>
      </c>
      <c r="B42" s="64"/>
      <c r="C42" s="64"/>
      <c r="D42" s="64"/>
      <c r="E42" s="64"/>
      <c r="F42" s="25"/>
      <c r="G42" s="25"/>
      <c r="H42" s="25"/>
      <c r="I42" s="25"/>
      <c r="J42" s="25"/>
      <c r="K42" s="25"/>
      <c r="L42" s="145">
        <f>'Profit and Loss Comparison'!D25</f>
        <v>4577</v>
      </c>
      <c r="M42" s="66">
        <f>'Profit and Loss Comparison'!E25</f>
        <v>31</v>
      </c>
    </row>
    <row r="43" spans="1:13" ht="15.75" thickBot="1" x14ac:dyDescent="0.3">
      <c r="A43" s="68" t="s">
        <v>120</v>
      </c>
      <c r="B43" s="68"/>
      <c r="C43" s="69"/>
      <c r="D43" s="69"/>
      <c r="E43" s="69"/>
      <c r="F43" s="69"/>
      <c r="G43" s="69"/>
      <c r="H43" s="69"/>
      <c r="I43" s="69"/>
      <c r="J43" s="68"/>
      <c r="K43" s="68"/>
      <c r="L43" s="70">
        <v>0</v>
      </c>
      <c r="M43" s="71">
        <v>0</v>
      </c>
    </row>
    <row r="44" spans="1:13" x14ac:dyDescent="0.25">
      <c r="A44" s="38" t="s">
        <v>121</v>
      </c>
      <c r="B44" s="25"/>
      <c r="C44" s="25"/>
      <c r="D44" s="25"/>
      <c r="E44" s="25"/>
      <c r="F44" s="25"/>
      <c r="G44" s="25"/>
      <c r="H44" s="25"/>
      <c r="I44" s="25"/>
      <c r="J44" s="25"/>
      <c r="K44" s="25"/>
      <c r="L44" s="65">
        <f>SUM(L39:L43)</f>
        <v>364065</v>
      </c>
      <c r="M44" s="65">
        <f>SUM(M39:M43)</f>
        <v>390081</v>
      </c>
    </row>
    <row r="45" spans="1:13" x14ac:dyDescent="0.25">
      <c r="A45" s="25"/>
      <c r="B45" s="25"/>
      <c r="C45" s="25"/>
      <c r="D45" s="25"/>
      <c r="E45" s="25"/>
      <c r="F45" s="25"/>
      <c r="G45" s="25"/>
      <c r="H45" s="25"/>
      <c r="I45" s="25"/>
      <c r="J45" s="25"/>
      <c r="K45" s="25"/>
      <c r="L45" s="62"/>
      <c r="M45" s="63"/>
    </row>
    <row r="46" spans="1:13" x14ac:dyDescent="0.25">
      <c r="A46" s="51" t="s">
        <v>122</v>
      </c>
      <c r="B46" s="51"/>
      <c r="C46" s="51"/>
      <c r="D46" s="51"/>
      <c r="E46" s="51"/>
      <c r="F46" s="51"/>
      <c r="G46" s="51"/>
      <c r="H46" s="51"/>
      <c r="I46" s="51"/>
      <c r="J46" s="25"/>
      <c r="K46" s="25"/>
      <c r="L46" s="62"/>
      <c r="M46" s="63"/>
    </row>
    <row r="47" spans="1:13" x14ac:dyDescent="0.25">
      <c r="A47" s="38" t="s">
        <v>123</v>
      </c>
      <c r="B47" s="25"/>
      <c r="C47" s="25"/>
      <c r="D47" s="25"/>
      <c r="E47" s="25"/>
      <c r="F47" s="25"/>
      <c r="G47" s="25"/>
      <c r="H47" s="25"/>
      <c r="I47" s="25"/>
      <c r="J47" s="25"/>
      <c r="K47" s="25"/>
      <c r="L47" s="67">
        <v>0</v>
      </c>
      <c r="M47" s="66">
        <v>0</v>
      </c>
    </row>
    <row r="48" spans="1:13" x14ac:dyDescent="0.25">
      <c r="A48" s="64" t="s">
        <v>124</v>
      </c>
      <c r="B48" s="64"/>
      <c r="C48" s="64"/>
      <c r="D48" s="64"/>
      <c r="E48" s="25"/>
      <c r="F48" s="25"/>
      <c r="G48" s="25"/>
      <c r="H48" s="25"/>
      <c r="I48" s="25"/>
      <c r="J48" s="25"/>
      <c r="K48" s="25"/>
      <c r="L48" s="67">
        <v>0</v>
      </c>
      <c r="M48" s="66">
        <v>0</v>
      </c>
    </row>
    <row r="49" spans="1:13" x14ac:dyDescent="0.25">
      <c r="A49" s="64" t="s">
        <v>125</v>
      </c>
      <c r="B49" s="64"/>
      <c r="C49" s="64"/>
      <c r="D49" s="64"/>
      <c r="E49" s="64"/>
      <c r="F49" s="25"/>
      <c r="G49" s="25"/>
      <c r="H49" s="25"/>
      <c r="I49" s="25"/>
      <c r="J49" s="25"/>
      <c r="K49" s="25"/>
      <c r="L49" s="67">
        <v>0</v>
      </c>
      <c r="M49" s="66">
        <v>0</v>
      </c>
    </row>
    <row r="50" spans="1:13" x14ac:dyDescent="0.25">
      <c r="A50" s="38" t="s">
        <v>126</v>
      </c>
      <c r="B50" s="25"/>
      <c r="C50" s="25"/>
      <c r="D50" s="25"/>
      <c r="E50" s="25"/>
      <c r="F50" s="25"/>
      <c r="G50" s="25"/>
      <c r="H50" s="25"/>
      <c r="I50" s="25"/>
      <c r="J50" s="25"/>
      <c r="K50" s="25"/>
      <c r="L50" s="65">
        <f>'Profit and Loss Comparison'!D41</f>
        <v>595626</v>
      </c>
      <c r="M50" s="66">
        <v>0</v>
      </c>
    </row>
    <row r="51" spans="1:13" ht="15.75" thickBot="1" x14ac:dyDescent="0.3">
      <c r="A51" s="68" t="s">
        <v>127</v>
      </c>
      <c r="B51" s="68"/>
      <c r="C51" s="69"/>
      <c r="D51" s="69"/>
      <c r="E51" s="69"/>
      <c r="F51" s="69"/>
      <c r="G51" s="69"/>
      <c r="H51" s="69"/>
      <c r="I51" s="69"/>
      <c r="J51" s="68"/>
      <c r="K51" s="68"/>
      <c r="L51" s="72">
        <f>'Profit and Loss Comparison'!D57</f>
        <v>24380</v>
      </c>
      <c r="M51" s="146">
        <f>'Profit and Loss Comparison'!E57</f>
        <v>3465</v>
      </c>
    </row>
    <row r="52" spans="1:13" x14ac:dyDescent="0.25">
      <c r="A52" s="38" t="s">
        <v>128</v>
      </c>
      <c r="B52" s="25"/>
      <c r="C52" s="25"/>
      <c r="D52" s="25"/>
      <c r="E52" s="25"/>
      <c r="F52" s="25"/>
      <c r="G52" s="25"/>
      <c r="H52" s="25"/>
      <c r="I52" s="25"/>
      <c r="J52" s="25"/>
      <c r="K52" s="25"/>
      <c r="L52" s="65">
        <f>SUM(L47:L51)</f>
        <v>620006</v>
      </c>
      <c r="M52" s="65">
        <f>SUM(M47:M51)</f>
        <v>3465</v>
      </c>
    </row>
    <row r="53" spans="1:13" ht="15.75" thickBot="1" x14ac:dyDescent="0.3">
      <c r="A53" s="25"/>
      <c r="B53" s="25"/>
      <c r="C53" s="25"/>
      <c r="D53" s="25"/>
      <c r="E53" s="25"/>
      <c r="F53" s="25"/>
      <c r="G53" s="25"/>
      <c r="H53" s="25"/>
      <c r="I53" s="25"/>
      <c r="J53" s="25"/>
      <c r="K53" s="25"/>
      <c r="L53" s="62"/>
      <c r="M53" s="63"/>
    </row>
    <row r="54" spans="1:13" x14ac:dyDescent="0.25">
      <c r="A54" s="73" t="s">
        <v>129</v>
      </c>
      <c r="B54" s="73"/>
      <c r="C54" s="73"/>
      <c r="D54" s="73"/>
      <c r="E54" s="74"/>
      <c r="F54" s="74"/>
      <c r="G54" s="74"/>
      <c r="H54" s="74"/>
      <c r="I54" s="74"/>
      <c r="J54" s="75"/>
      <c r="K54" s="76"/>
      <c r="L54" s="77">
        <f>L44-L52+1</f>
        <v>-255940</v>
      </c>
      <c r="M54" s="77">
        <f>M44-M52</f>
        <v>386616</v>
      </c>
    </row>
    <row r="55" spans="1:13" ht="15.75" thickBot="1" x14ac:dyDescent="0.3">
      <c r="A55" s="78" t="s">
        <v>130</v>
      </c>
      <c r="B55" s="78"/>
      <c r="C55" s="78"/>
      <c r="D55" s="78"/>
      <c r="E55" s="78"/>
      <c r="F55" s="78"/>
      <c r="G55" s="79"/>
      <c r="H55" s="79"/>
      <c r="I55" s="79"/>
      <c r="J55" s="80"/>
      <c r="K55" s="80"/>
      <c r="L55" s="70">
        <v>0</v>
      </c>
      <c r="M55" s="81">
        <v>0</v>
      </c>
    </row>
    <row r="56" spans="1:13" ht="15.75" thickBot="1" x14ac:dyDescent="0.3">
      <c r="A56" s="82" t="s">
        <v>131</v>
      </c>
      <c r="B56" s="82"/>
      <c r="C56" s="82"/>
      <c r="D56" s="82"/>
      <c r="E56" s="82"/>
      <c r="F56" s="82"/>
      <c r="G56" s="82"/>
      <c r="H56" s="83"/>
      <c r="I56" s="83"/>
      <c r="J56" s="84"/>
      <c r="K56" s="84"/>
      <c r="L56" s="85">
        <f>L54+L55</f>
        <v>-255940</v>
      </c>
      <c r="M56" s="85">
        <f>M54+M55</f>
        <v>386616</v>
      </c>
    </row>
    <row r="57" spans="1:13" ht="15.75" thickTop="1" x14ac:dyDescent="0.25">
      <c r="A57" s="25"/>
      <c r="B57" s="25"/>
      <c r="C57" s="25"/>
      <c r="D57" s="25"/>
      <c r="E57" s="25"/>
      <c r="F57" s="25"/>
      <c r="G57" s="25"/>
      <c r="H57" s="25"/>
      <c r="I57" s="25"/>
      <c r="J57" s="25"/>
      <c r="K57" s="25"/>
      <c r="L57" s="25"/>
      <c r="M57" s="25"/>
    </row>
    <row r="58" spans="1:13" x14ac:dyDescent="0.25">
      <c r="A58" s="25"/>
      <c r="B58" s="25"/>
      <c r="C58" s="25"/>
      <c r="D58" s="25"/>
      <c r="E58" s="25"/>
      <c r="F58" s="25"/>
      <c r="G58" s="25"/>
      <c r="H58" s="25"/>
      <c r="I58" s="25"/>
      <c r="J58" s="25"/>
      <c r="K58" s="25"/>
      <c r="L58" s="25"/>
      <c r="M58" s="25"/>
    </row>
    <row r="59" spans="1:13" ht="16.5" thickBot="1" x14ac:dyDescent="0.3">
      <c r="A59" s="26" t="s">
        <v>88</v>
      </c>
      <c r="B59" s="26"/>
      <c r="C59" s="26"/>
      <c r="D59" s="26"/>
      <c r="E59" s="26"/>
      <c r="F59" s="26"/>
      <c r="G59" s="26"/>
      <c r="H59" s="26"/>
      <c r="I59" s="26"/>
      <c r="J59" s="26"/>
      <c r="K59" s="26"/>
      <c r="L59" s="26"/>
      <c r="M59" s="26"/>
    </row>
    <row r="60" spans="1:13" ht="16.5" thickBot="1" x14ac:dyDescent="0.3">
      <c r="A60" s="27" t="s">
        <v>89</v>
      </c>
      <c r="B60" s="28" t="str">
        <f>B3</f>
        <v>The NZAC Tūpiki Trust</v>
      </c>
      <c r="C60" s="29"/>
      <c r="D60" s="29"/>
      <c r="E60" s="29"/>
      <c r="F60" s="29"/>
      <c r="G60" s="29"/>
      <c r="H60" s="29"/>
      <c r="I60" s="29"/>
      <c r="J60" s="29"/>
      <c r="K60" s="29"/>
      <c r="L60" s="29"/>
      <c r="M60" s="30"/>
    </row>
    <row r="61" spans="1:13" ht="16.5" thickBot="1" x14ac:dyDescent="0.3">
      <c r="A61" s="27" t="s">
        <v>90</v>
      </c>
      <c r="B61" s="31">
        <v>45107</v>
      </c>
      <c r="C61" s="32"/>
      <c r="D61" s="32"/>
      <c r="E61" s="32"/>
      <c r="F61" s="32"/>
      <c r="G61" s="32"/>
      <c r="H61" s="32"/>
      <c r="I61" s="32"/>
      <c r="J61" s="32"/>
      <c r="K61" s="32"/>
      <c r="L61" s="32"/>
      <c r="M61" s="33"/>
    </row>
    <row r="62" spans="1:13" x14ac:dyDescent="0.25">
      <c r="A62" s="25"/>
      <c r="B62" s="25"/>
      <c r="C62" s="25"/>
      <c r="D62" s="25"/>
      <c r="E62" s="25"/>
      <c r="F62" s="25"/>
      <c r="G62" s="25"/>
      <c r="H62" s="25"/>
      <c r="I62" s="25"/>
      <c r="J62" s="25"/>
      <c r="K62" s="25"/>
      <c r="L62" s="25"/>
      <c r="M62" s="25"/>
    </row>
    <row r="63" spans="1:13" x14ac:dyDescent="0.25">
      <c r="A63" s="25"/>
      <c r="B63" s="25"/>
      <c r="C63" s="25"/>
      <c r="D63" s="25"/>
      <c r="E63" s="25"/>
      <c r="F63" s="25"/>
      <c r="G63" s="25"/>
      <c r="H63" s="25"/>
      <c r="I63" s="25"/>
      <c r="J63" s="25"/>
      <c r="K63" s="25"/>
      <c r="L63" s="25"/>
      <c r="M63" s="25"/>
    </row>
    <row r="64" spans="1:13" x14ac:dyDescent="0.25">
      <c r="A64" s="35" t="s">
        <v>132</v>
      </c>
      <c r="B64" s="35"/>
      <c r="C64" s="35"/>
      <c r="D64" s="35"/>
      <c r="E64" s="35"/>
      <c r="F64" s="35"/>
      <c r="G64" s="35"/>
      <c r="H64" s="35"/>
      <c r="I64" s="35"/>
      <c r="J64" s="35"/>
      <c r="K64" s="35"/>
      <c r="L64" s="35"/>
      <c r="M64" s="35"/>
    </row>
    <row r="65" spans="1:13" x14ac:dyDescent="0.25">
      <c r="A65" s="36"/>
      <c r="B65" s="36"/>
      <c r="C65" s="36"/>
      <c r="D65" s="36"/>
      <c r="E65" s="36"/>
      <c r="F65" s="36"/>
      <c r="G65" s="36"/>
      <c r="H65" s="36"/>
      <c r="I65" s="36"/>
      <c r="J65" s="36"/>
      <c r="K65" s="36"/>
      <c r="L65" s="36"/>
      <c r="M65" s="36"/>
    </row>
    <row r="66" spans="1:13" ht="15.75" thickBot="1" x14ac:dyDescent="0.3">
      <c r="A66" s="59" t="s">
        <v>133</v>
      </c>
      <c r="B66" s="36"/>
      <c r="C66" s="36"/>
      <c r="D66" s="36"/>
      <c r="E66" s="36"/>
      <c r="F66" s="36"/>
      <c r="G66" s="36"/>
      <c r="H66" s="36"/>
      <c r="I66" s="36"/>
      <c r="J66" s="36"/>
      <c r="K66" s="36"/>
      <c r="L66" s="36"/>
      <c r="M66" s="36"/>
    </row>
    <row r="67" spans="1:13" ht="53.1" customHeight="1" thickBot="1" x14ac:dyDescent="0.3">
      <c r="A67" s="28" t="s">
        <v>134</v>
      </c>
      <c r="B67" s="29"/>
      <c r="C67" s="29"/>
      <c r="D67" s="29"/>
      <c r="E67" s="29"/>
      <c r="F67" s="29"/>
      <c r="G67" s="29"/>
      <c r="H67" s="29"/>
      <c r="I67" s="29"/>
      <c r="J67" s="29"/>
      <c r="K67" s="29"/>
      <c r="L67" s="29"/>
      <c r="M67" s="30"/>
    </row>
    <row r="68" spans="1:13" x14ac:dyDescent="0.25">
      <c r="A68" s="86" t="s">
        <v>135</v>
      </c>
      <c r="B68" s="87"/>
      <c r="C68" s="87"/>
      <c r="D68" s="87"/>
      <c r="E68" s="87"/>
      <c r="F68" s="87"/>
      <c r="G68" s="87"/>
      <c r="H68" s="88"/>
      <c r="I68" s="89" t="s">
        <v>136</v>
      </c>
      <c r="J68" s="90"/>
      <c r="K68" s="91"/>
      <c r="L68" s="92" t="s">
        <v>137</v>
      </c>
      <c r="M68" s="92" t="s">
        <v>109</v>
      </c>
    </row>
    <row r="69" spans="1:13" ht="15.75" thickBot="1" x14ac:dyDescent="0.3">
      <c r="A69" s="93"/>
      <c r="B69" s="94"/>
      <c r="C69" s="94"/>
      <c r="D69" s="94"/>
      <c r="E69" s="94"/>
      <c r="F69" s="94"/>
      <c r="G69" s="94"/>
      <c r="H69" s="95"/>
      <c r="I69" s="96" t="s">
        <v>138</v>
      </c>
      <c r="J69" s="97"/>
      <c r="K69" s="98"/>
      <c r="L69" s="99"/>
      <c r="M69" s="99"/>
    </row>
    <row r="70" spans="1:13" ht="15.75" thickBot="1" x14ac:dyDescent="0.3">
      <c r="A70" s="100"/>
      <c r="B70" s="101"/>
      <c r="C70" s="101"/>
      <c r="D70" s="101"/>
      <c r="E70" s="101"/>
      <c r="F70" s="101"/>
      <c r="G70" s="101"/>
      <c r="H70" s="102"/>
      <c r="I70" s="103"/>
      <c r="J70" s="104"/>
      <c r="K70" s="105"/>
      <c r="L70" s="106"/>
      <c r="M70" s="106"/>
    </row>
    <row r="71" spans="1:13" ht="15.75" thickBot="1" x14ac:dyDescent="0.3">
      <c r="A71" s="100"/>
      <c r="B71" s="101"/>
      <c r="C71" s="101"/>
      <c r="D71" s="101"/>
      <c r="E71" s="101"/>
      <c r="F71" s="101"/>
      <c r="G71" s="101"/>
      <c r="H71" s="102"/>
      <c r="I71" s="103"/>
      <c r="J71" s="104"/>
      <c r="K71" s="105"/>
      <c r="L71" s="106"/>
      <c r="M71" s="106"/>
    </row>
    <row r="72" spans="1:13" x14ac:dyDescent="0.25">
      <c r="A72" s="107"/>
      <c r="B72" s="107"/>
      <c r="C72" s="107"/>
      <c r="D72" s="107"/>
      <c r="E72" s="107"/>
      <c r="F72" s="107"/>
      <c r="G72" s="107"/>
      <c r="H72" s="107"/>
      <c r="I72" s="107"/>
      <c r="J72" s="107"/>
      <c r="K72" s="107"/>
      <c r="L72" s="107"/>
      <c r="M72" s="107"/>
    </row>
    <row r="73" spans="1:13" ht="15.75" thickBot="1" x14ac:dyDescent="0.3">
      <c r="A73" s="108" t="s">
        <v>139</v>
      </c>
      <c r="B73" s="108"/>
      <c r="C73" s="25"/>
      <c r="D73" s="25"/>
      <c r="E73" s="25"/>
      <c r="F73" s="25"/>
      <c r="G73" s="25"/>
      <c r="H73" s="25"/>
      <c r="I73" s="25"/>
      <c r="J73" s="25"/>
      <c r="K73" s="25"/>
      <c r="L73" s="25"/>
      <c r="M73" s="25"/>
    </row>
    <row r="74" spans="1:13" ht="39.6" customHeight="1" thickBot="1" x14ac:dyDescent="0.3">
      <c r="A74" s="28" t="s">
        <v>140</v>
      </c>
      <c r="B74" s="29"/>
      <c r="C74" s="29"/>
      <c r="D74" s="29"/>
      <c r="E74" s="29"/>
      <c r="F74" s="29"/>
      <c r="G74" s="29"/>
      <c r="H74" s="29"/>
      <c r="I74" s="29"/>
      <c r="J74" s="29"/>
      <c r="K74" s="29"/>
      <c r="L74" s="29"/>
      <c r="M74" s="30"/>
    </row>
    <row r="75" spans="1:13" ht="15.75" thickBot="1" x14ac:dyDescent="0.3">
      <c r="A75" s="109" t="s">
        <v>141</v>
      </c>
      <c r="B75" s="110"/>
      <c r="C75" s="110"/>
      <c r="D75" s="110"/>
      <c r="E75" s="110"/>
      <c r="F75" s="110"/>
      <c r="G75" s="110"/>
      <c r="H75" s="110"/>
      <c r="I75" s="110"/>
      <c r="J75" s="110"/>
      <c r="K75" s="111"/>
      <c r="L75" s="112" t="s">
        <v>137</v>
      </c>
      <c r="M75" s="112" t="s">
        <v>109</v>
      </c>
    </row>
    <row r="76" spans="1:13" ht="15.75" thickBot="1" x14ac:dyDescent="0.3">
      <c r="A76" s="103"/>
      <c r="B76" s="104"/>
      <c r="C76" s="104"/>
      <c r="D76" s="104"/>
      <c r="E76" s="104"/>
      <c r="F76" s="104"/>
      <c r="G76" s="104"/>
      <c r="H76" s="104"/>
      <c r="I76" s="104"/>
      <c r="J76" s="104"/>
      <c r="K76" s="113"/>
      <c r="L76" s="106"/>
      <c r="M76" s="106"/>
    </row>
    <row r="77" spans="1:13" ht="15.75" thickBot="1" x14ac:dyDescent="0.3">
      <c r="A77" s="103"/>
      <c r="B77" s="104"/>
      <c r="C77" s="104"/>
      <c r="D77" s="104"/>
      <c r="E77" s="104"/>
      <c r="F77" s="104"/>
      <c r="G77" s="104"/>
      <c r="H77" s="104"/>
      <c r="I77" s="104"/>
      <c r="J77" s="104"/>
      <c r="K77" s="113"/>
      <c r="L77" s="106"/>
      <c r="M77" s="106"/>
    </row>
    <row r="78" spans="1:13" x14ac:dyDescent="0.25">
      <c r="A78" s="107"/>
      <c r="B78" s="107"/>
      <c r="C78" s="107"/>
      <c r="D78" s="107"/>
      <c r="E78" s="107"/>
      <c r="F78" s="107"/>
      <c r="G78" s="107"/>
      <c r="H78" s="107"/>
      <c r="I78" s="107"/>
      <c r="J78" s="107"/>
      <c r="K78" s="107"/>
      <c r="L78" s="107"/>
      <c r="M78" s="107"/>
    </row>
    <row r="79" spans="1:13" ht="15.75" thickBot="1" x14ac:dyDescent="0.3">
      <c r="A79" s="108" t="s">
        <v>142</v>
      </c>
      <c r="B79" s="108"/>
      <c r="C79" s="108"/>
      <c r="D79" s="34"/>
      <c r="E79" s="34"/>
      <c r="F79" s="34"/>
      <c r="G79" s="34"/>
      <c r="H79" s="34"/>
      <c r="I79" s="34"/>
      <c r="J79" s="34"/>
      <c r="K79" s="34"/>
      <c r="L79" s="34"/>
      <c r="M79" s="34"/>
    </row>
    <row r="80" spans="1:13" ht="26.45" customHeight="1" thickBot="1" x14ac:dyDescent="0.3">
      <c r="A80" s="28" t="s">
        <v>143</v>
      </c>
      <c r="B80" s="29"/>
      <c r="C80" s="29"/>
      <c r="D80" s="29"/>
      <c r="E80" s="29"/>
      <c r="F80" s="29"/>
      <c r="G80" s="29"/>
      <c r="H80" s="29"/>
      <c r="I80" s="29"/>
      <c r="J80" s="29"/>
      <c r="K80" s="29"/>
      <c r="L80" s="29"/>
      <c r="M80" s="30"/>
    </row>
    <row r="81" spans="1:13" ht="15.75" thickBot="1" x14ac:dyDescent="0.3">
      <c r="A81" s="109" t="s">
        <v>144</v>
      </c>
      <c r="B81" s="110"/>
      <c r="C81" s="110"/>
      <c r="D81" s="110"/>
      <c r="E81" s="110"/>
      <c r="F81" s="110"/>
      <c r="G81" s="110"/>
      <c r="H81" s="110"/>
      <c r="I81" s="110"/>
      <c r="J81" s="110"/>
      <c r="K81" s="111"/>
      <c r="L81" s="112" t="s">
        <v>137</v>
      </c>
      <c r="M81" s="112" t="s">
        <v>109</v>
      </c>
    </row>
    <row r="82" spans="1:13" ht="15.75" customHeight="1" thickBot="1" x14ac:dyDescent="0.3">
      <c r="A82" s="103"/>
      <c r="B82" s="104"/>
      <c r="C82" s="104"/>
      <c r="D82" s="104"/>
      <c r="E82" s="104"/>
      <c r="F82" s="104"/>
      <c r="G82" s="104"/>
      <c r="H82" s="104"/>
      <c r="I82" s="104"/>
      <c r="J82" s="104"/>
      <c r="K82" s="113"/>
      <c r="L82" s="106"/>
      <c r="M82" s="106"/>
    </row>
    <row r="83" spans="1:13" ht="15.75" thickBot="1" x14ac:dyDescent="0.3">
      <c r="A83" s="103"/>
      <c r="B83" s="104"/>
      <c r="C83" s="104"/>
      <c r="D83" s="104"/>
      <c r="E83" s="104"/>
      <c r="F83" s="104"/>
      <c r="G83" s="104"/>
      <c r="H83" s="104"/>
      <c r="I83" s="104"/>
      <c r="J83" s="104"/>
      <c r="K83" s="113"/>
      <c r="L83" s="106"/>
      <c r="M83" s="106"/>
    </row>
    <row r="84" spans="1:13" x14ac:dyDescent="0.25">
      <c r="A84" s="34"/>
      <c r="B84" s="34"/>
      <c r="C84" s="34"/>
      <c r="D84" s="34"/>
      <c r="E84" s="34"/>
      <c r="F84" s="34"/>
      <c r="G84" s="34"/>
      <c r="H84" s="34"/>
      <c r="I84" s="34"/>
      <c r="J84" s="34"/>
      <c r="K84" s="34"/>
      <c r="L84" s="34"/>
      <c r="M84" s="34"/>
    </row>
    <row r="85" spans="1:13" x14ac:dyDescent="0.25">
      <c r="A85" s="34"/>
      <c r="B85" s="34"/>
      <c r="C85" s="34"/>
      <c r="D85" s="34"/>
      <c r="E85" s="34"/>
      <c r="F85" s="34"/>
      <c r="G85" s="34"/>
      <c r="H85" s="34"/>
      <c r="I85" s="34"/>
      <c r="J85" s="34"/>
      <c r="K85" s="34"/>
      <c r="L85" s="34"/>
      <c r="M85" s="34"/>
    </row>
    <row r="86" spans="1:13" ht="16.5" thickBot="1" x14ac:dyDescent="0.3">
      <c r="A86" s="26" t="s">
        <v>88</v>
      </c>
      <c r="B86" s="26"/>
      <c r="C86" s="26"/>
      <c r="D86" s="26"/>
      <c r="E86" s="26"/>
      <c r="F86" s="26"/>
      <c r="G86" s="26"/>
      <c r="H86" s="26"/>
      <c r="I86" s="26"/>
      <c r="J86" s="26"/>
      <c r="K86" s="26"/>
      <c r="L86" s="26"/>
      <c r="M86" s="26"/>
    </row>
    <row r="87" spans="1:13" ht="16.5" thickBot="1" x14ac:dyDescent="0.3">
      <c r="A87" s="27" t="s">
        <v>89</v>
      </c>
      <c r="B87" s="28" t="str">
        <f>B3</f>
        <v>The NZAC Tūpiki Trust</v>
      </c>
      <c r="C87" s="29"/>
      <c r="D87" s="29"/>
      <c r="E87" s="29"/>
      <c r="F87" s="29"/>
      <c r="G87" s="29"/>
      <c r="H87" s="29"/>
      <c r="I87" s="29"/>
      <c r="J87" s="29"/>
      <c r="K87" s="29"/>
      <c r="L87" s="29"/>
      <c r="M87" s="30"/>
    </row>
    <row r="88" spans="1:13" ht="16.5" thickBot="1" x14ac:dyDescent="0.3">
      <c r="A88" s="27" t="s">
        <v>90</v>
      </c>
      <c r="B88" s="31">
        <f>B4</f>
        <v>45107</v>
      </c>
      <c r="C88" s="32"/>
      <c r="D88" s="32"/>
      <c r="E88" s="32"/>
      <c r="F88" s="32"/>
      <c r="G88" s="32"/>
      <c r="H88" s="32"/>
      <c r="I88" s="32"/>
      <c r="J88" s="32"/>
      <c r="K88" s="32"/>
      <c r="L88" s="32"/>
      <c r="M88" s="33"/>
    </row>
    <row r="89" spans="1:13" x14ac:dyDescent="0.25">
      <c r="A89" s="25"/>
      <c r="B89" s="25"/>
      <c r="C89" s="25"/>
      <c r="D89" s="25"/>
      <c r="E89" s="25"/>
      <c r="F89" s="25"/>
      <c r="G89" s="25"/>
      <c r="H89" s="25"/>
      <c r="I89" s="25"/>
      <c r="J89" s="25"/>
      <c r="K89" s="25"/>
      <c r="L89" s="25"/>
      <c r="M89" s="25"/>
    </row>
    <row r="90" spans="1:13" x14ac:dyDescent="0.25">
      <c r="A90" s="114" t="s">
        <v>145</v>
      </c>
      <c r="B90" s="115"/>
      <c r="C90" s="116"/>
      <c r="D90" s="116"/>
      <c r="E90" s="116"/>
      <c r="F90" s="116"/>
      <c r="G90" s="116"/>
      <c r="H90" s="116"/>
      <c r="I90" s="116"/>
      <c r="J90" s="115"/>
      <c r="K90" s="115"/>
      <c r="L90" s="115"/>
      <c r="M90" s="117"/>
    </row>
    <row r="91" spans="1:13" ht="15.75" thickBot="1" x14ac:dyDescent="0.3">
      <c r="A91" s="25"/>
      <c r="B91" s="25"/>
      <c r="C91" s="25"/>
      <c r="D91" s="25"/>
      <c r="E91" s="25"/>
      <c r="F91" s="25"/>
      <c r="G91" s="25"/>
      <c r="H91" s="25"/>
      <c r="I91" s="25"/>
      <c r="J91" s="25"/>
      <c r="K91" s="25"/>
      <c r="L91" s="25"/>
      <c r="M91" s="25"/>
    </row>
    <row r="92" spans="1:13" ht="26.45" customHeight="1" thickBot="1" x14ac:dyDescent="0.3">
      <c r="A92" s="38" t="s">
        <v>146</v>
      </c>
      <c r="B92" s="25"/>
      <c r="C92" s="100" t="s">
        <v>147</v>
      </c>
      <c r="D92" s="101"/>
      <c r="E92" s="101"/>
      <c r="F92" s="101"/>
      <c r="G92" s="101"/>
      <c r="H92" s="101"/>
      <c r="I92" s="101"/>
      <c r="J92" s="101"/>
      <c r="K92" s="101"/>
      <c r="L92" s="101"/>
      <c r="M92" s="118"/>
    </row>
    <row r="93" spans="1:13" ht="15.75" thickBot="1" x14ac:dyDescent="0.3">
      <c r="A93" s="25"/>
      <c r="B93" s="25"/>
      <c r="C93" s="25"/>
      <c r="D93" s="25"/>
      <c r="E93" s="25"/>
      <c r="F93" s="25"/>
      <c r="G93" s="25"/>
      <c r="H93" s="25"/>
      <c r="I93" s="25"/>
      <c r="J93" s="25"/>
      <c r="K93" s="25"/>
      <c r="L93" s="25"/>
      <c r="M93" s="25"/>
    </row>
    <row r="94" spans="1:13" ht="15.75" thickBot="1" x14ac:dyDescent="0.3">
      <c r="A94" s="38" t="s">
        <v>148</v>
      </c>
      <c r="B94" s="25"/>
      <c r="C94" s="119" t="s">
        <v>149</v>
      </c>
      <c r="D94" s="120"/>
      <c r="E94" s="120"/>
      <c r="F94" s="120"/>
      <c r="G94" s="120"/>
      <c r="H94" s="120"/>
      <c r="I94" s="120"/>
      <c r="J94" s="120"/>
      <c r="K94" s="120"/>
      <c r="L94" s="120"/>
      <c r="M94" s="120"/>
    </row>
    <row r="95" spans="1:13" x14ac:dyDescent="0.25">
      <c r="A95" s="25"/>
      <c r="B95" s="25"/>
      <c r="C95" s="25"/>
      <c r="D95" s="25"/>
      <c r="E95" s="25"/>
      <c r="F95" s="25"/>
      <c r="G95" s="25"/>
      <c r="H95" s="25"/>
      <c r="I95" s="25"/>
      <c r="J95" s="25"/>
      <c r="K95" s="25"/>
      <c r="L95" s="25"/>
      <c r="M95" s="25"/>
    </row>
    <row r="96" spans="1:13" ht="39.6" customHeight="1" x14ac:dyDescent="0.25">
      <c r="A96" s="107"/>
      <c r="B96" s="25"/>
      <c r="C96" s="121" t="s">
        <v>150</v>
      </c>
      <c r="D96" s="121"/>
      <c r="E96" s="121"/>
      <c r="F96" s="121"/>
      <c r="G96" s="121"/>
      <c r="H96" s="121"/>
      <c r="I96" s="121"/>
      <c r="J96" s="121"/>
      <c r="K96" s="121"/>
      <c r="L96" s="121"/>
      <c r="M96" s="121"/>
    </row>
    <row r="97" spans="1:13" ht="15.75" thickBot="1" x14ac:dyDescent="0.3">
      <c r="A97" s="25"/>
      <c r="B97" s="25"/>
      <c r="C97" s="25"/>
      <c r="D97" s="25"/>
      <c r="E97" s="25"/>
      <c r="F97" s="25"/>
      <c r="G97" s="25"/>
      <c r="H97" s="25"/>
      <c r="I97" s="25"/>
      <c r="J97" s="25"/>
      <c r="K97" s="25"/>
      <c r="L97" s="25"/>
      <c r="M97" s="25"/>
    </row>
    <row r="98" spans="1:13" ht="26.45" customHeight="1" x14ac:dyDescent="0.25">
      <c r="A98" s="64" t="s">
        <v>151</v>
      </c>
      <c r="B98" s="122"/>
      <c r="C98" s="41" t="s">
        <v>152</v>
      </c>
      <c r="D98" s="42"/>
      <c r="E98" s="42"/>
      <c r="F98" s="42"/>
      <c r="G98" s="42"/>
      <c r="H98" s="42"/>
      <c r="I98" s="42"/>
      <c r="J98" s="42"/>
      <c r="K98" s="42"/>
      <c r="L98" s="42"/>
      <c r="M98" s="43"/>
    </row>
    <row r="99" spans="1:13" ht="26.45" customHeight="1" thickBot="1" x14ac:dyDescent="0.3">
      <c r="A99" s="64"/>
      <c r="B99" s="122"/>
      <c r="C99" s="44" t="s">
        <v>153</v>
      </c>
      <c r="D99" s="45"/>
      <c r="E99" s="45"/>
      <c r="F99" s="45"/>
      <c r="G99" s="45"/>
      <c r="H99" s="45"/>
      <c r="I99" s="45"/>
      <c r="J99" s="45"/>
      <c r="K99" s="45"/>
      <c r="L99" s="45"/>
      <c r="M99" s="46"/>
    </row>
    <row r="100" spans="1:13" ht="15.75" thickBot="1" x14ac:dyDescent="0.3">
      <c r="A100" s="25"/>
      <c r="B100" s="25"/>
      <c r="C100" s="123" t="s">
        <v>154</v>
      </c>
      <c r="D100" s="124"/>
      <c r="E100" s="124"/>
      <c r="F100" s="124"/>
      <c r="G100" s="125"/>
      <c r="H100" s="126" t="s">
        <v>155</v>
      </c>
      <c r="I100" s="127"/>
      <c r="J100" s="127"/>
      <c r="K100" s="128"/>
      <c r="L100" s="129" t="s">
        <v>137</v>
      </c>
      <c r="M100" s="129" t="s">
        <v>2</v>
      </c>
    </row>
    <row r="101" spans="1:13" ht="15.75" thickBot="1" x14ac:dyDescent="0.3">
      <c r="A101" s="25"/>
      <c r="B101" s="25"/>
      <c r="C101" s="130"/>
      <c r="D101" s="131"/>
      <c r="E101" s="131"/>
      <c r="F101" s="131"/>
      <c r="G101" s="132"/>
      <c r="H101" s="130"/>
      <c r="I101" s="131"/>
      <c r="J101" s="131"/>
      <c r="K101" s="132"/>
      <c r="L101" s="106"/>
      <c r="M101" s="106"/>
    </row>
    <row r="102" spans="1:13" ht="15.75" thickBot="1" x14ac:dyDescent="0.3">
      <c r="A102" s="25"/>
      <c r="B102" s="25"/>
      <c r="C102" s="130"/>
      <c r="D102" s="131"/>
      <c r="E102" s="131"/>
      <c r="F102" s="131"/>
      <c r="G102" s="132"/>
      <c r="H102" s="130"/>
      <c r="I102" s="131"/>
      <c r="J102" s="131"/>
      <c r="K102" s="132"/>
      <c r="L102" s="106"/>
      <c r="M102" s="106"/>
    </row>
    <row r="103" spans="1:13" ht="15.75" thickBot="1" x14ac:dyDescent="0.3">
      <c r="A103" s="25"/>
      <c r="B103" s="25"/>
      <c r="C103" s="25"/>
      <c r="D103" s="25"/>
      <c r="E103" s="25"/>
      <c r="F103" s="25"/>
      <c r="G103" s="25"/>
      <c r="H103" s="25"/>
      <c r="I103" s="25"/>
      <c r="J103" s="25"/>
      <c r="K103" s="25"/>
      <c r="L103" s="25"/>
      <c r="M103" s="25"/>
    </row>
    <row r="104" spans="1:13" ht="26.45" customHeight="1" thickBot="1" x14ac:dyDescent="0.3">
      <c r="A104" s="64" t="s">
        <v>156</v>
      </c>
      <c r="B104" s="133"/>
      <c r="C104" s="28" t="s">
        <v>157</v>
      </c>
      <c r="D104" s="29"/>
      <c r="E104" s="29"/>
      <c r="F104" s="29"/>
      <c r="G104" s="29"/>
      <c r="H104" s="29"/>
      <c r="I104" s="29"/>
      <c r="J104" s="29"/>
      <c r="K104" s="29"/>
      <c r="L104" s="29"/>
      <c r="M104" s="30"/>
    </row>
    <row r="105" spans="1:13" x14ac:dyDescent="0.25">
      <c r="A105" s="134"/>
      <c r="B105" s="25"/>
      <c r="C105" s="107"/>
      <c r="D105" s="107"/>
      <c r="E105" s="107"/>
      <c r="F105" s="107"/>
      <c r="G105" s="107"/>
      <c r="H105" s="107"/>
      <c r="I105" s="107"/>
      <c r="J105" s="107"/>
      <c r="K105" s="107"/>
      <c r="L105" s="107"/>
      <c r="M105" s="107"/>
    </row>
    <row r="106" spans="1:13" x14ac:dyDescent="0.25">
      <c r="A106" s="64" t="s">
        <v>158</v>
      </c>
      <c r="B106" s="64"/>
      <c r="C106" s="64"/>
      <c r="D106" s="64"/>
      <c r="E106" s="64"/>
      <c r="F106" s="64"/>
      <c r="G106" s="64"/>
      <c r="H106" s="64"/>
      <c r="I106" s="64"/>
      <c r="J106" s="64"/>
      <c r="K106" s="107"/>
      <c r="L106" s="107"/>
      <c r="M106" s="107"/>
    </row>
    <row r="107" spans="1:13" ht="15.75" thickBot="1" x14ac:dyDescent="0.3">
      <c r="A107" s="38" t="s">
        <v>80</v>
      </c>
      <c r="B107" s="135"/>
      <c r="C107" s="135"/>
      <c r="D107" s="135"/>
      <c r="E107" s="135"/>
      <c r="F107" s="135"/>
      <c r="G107" s="25"/>
      <c r="H107" s="38" t="s">
        <v>80</v>
      </c>
      <c r="I107" s="107"/>
      <c r="J107" s="136"/>
      <c r="K107" s="137"/>
      <c r="L107" s="137"/>
      <c r="M107" s="25"/>
    </row>
    <row r="108" spans="1:13" ht="15.75" thickBot="1" x14ac:dyDescent="0.3">
      <c r="A108" s="38" t="s">
        <v>159</v>
      </c>
      <c r="B108" s="138"/>
      <c r="C108" s="138"/>
      <c r="D108" s="138"/>
      <c r="E108" s="138"/>
      <c r="F108" s="138"/>
      <c r="G108" s="25"/>
      <c r="H108" s="64" t="s">
        <v>159</v>
      </c>
      <c r="I108" s="64"/>
      <c r="J108" s="139"/>
      <c r="K108" s="139"/>
      <c r="L108" s="139"/>
      <c r="M108" s="107"/>
    </row>
    <row r="109" spans="1:13" ht="15.75" thickBot="1" x14ac:dyDescent="0.3">
      <c r="A109" s="38" t="s">
        <v>160</v>
      </c>
      <c r="B109" s="138"/>
      <c r="C109" s="138"/>
      <c r="D109" s="138"/>
      <c r="E109" s="138"/>
      <c r="F109" s="138"/>
      <c r="G109" s="25"/>
      <c r="H109" s="64" t="s">
        <v>160</v>
      </c>
      <c r="I109" s="64"/>
      <c r="J109" s="139" t="s">
        <v>161</v>
      </c>
      <c r="K109" s="139"/>
      <c r="L109" s="139"/>
      <c r="M109" s="107"/>
    </row>
    <row r="110" spans="1:13" ht="15.75" thickBot="1" x14ac:dyDescent="0.3">
      <c r="A110" s="38" t="s">
        <v>162</v>
      </c>
      <c r="B110" s="138"/>
      <c r="C110" s="138"/>
      <c r="D110" s="138"/>
      <c r="E110" s="138"/>
      <c r="F110" s="138"/>
      <c r="G110" s="25"/>
      <c r="H110" s="64" t="s">
        <v>162</v>
      </c>
      <c r="I110" s="64"/>
      <c r="J110" s="139" t="s">
        <v>163</v>
      </c>
      <c r="K110" s="139"/>
      <c r="L110" s="139"/>
      <c r="M110" s="25"/>
    </row>
    <row r="111" spans="1:13" x14ac:dyDescent="0.25">
      <c r="A111" s="36"/>
      <c r="B111" s="36"/>
      <c r="C111" s="36"/>
      <c r="D111" s="36"/>
      <c r="E111" s="140"/>
      <c r="F111" s="25"/>
      <c r="G111" s="25"/>
      <c r="H111" s="107"/>
      <c r="I111" s="107"/>
      <c r="J111" s="107"/>
      <c r="K111" s="107"/>
      <c r="L111" s="107"/>
      <c r="M111" s="107"/>
    </row>
  </sheetData>
  <mergeCells count="92">
    <mergeCell ref="B109:F109"/>
    <mergeCell ref="H109:I109"/>
    <mergeCell ref="J109:L109"/>
    <mergeCell ref="B110:F110"/>
    <mergeCell ref="H110:I110"/>
    <mergeCell ref="J110:L110"/>
    <mergeCell ref="A104:B104"/>
    <mergeCell ref="C104:M104"/>
    <mergeCell ref="A106:J106"/>
    <mergeCell ref="B107:F107"/>
    <mergeCell ref="J107:L107"/>
    <mergeCell ref="B108:F108"/>
    <mergeCell ref="H108:I108"/>
    <mergeCell ref="J108:L108"/>
    <mergeCell ref="C100:G100"/>
    <mergeCell ref="H100:K100"/>
    <mergeCell ref="C101:G101"/>
    <mergeCell ref="H101:K101"/>
    <mergeCell ref="C102:G102"/>
    <mergeCell ref="H102:K102"/>
    <mergeCell ref="C94:M94"/>
    <mergeCell ref="C96:M96"/>
    <mergeCell ref="A98:A99"/>
    <mergeCell ref="B98:B99"/>
    <mergeCell ref="C98:M98"/>
    <mergeCell ref="C99:M99"/>
    <mergeCell ref="A82:K82"/>
    <mergeCell ref="A83:K83"/>
    <mergeCell ref="A86:M86"/>
    <mergeCell ref="B87:M87"/>
    <mergeCell ref="B88:M88"/>
    <mergeCell ref="C92:M92"/>
    <mergeCell ref="A75:K75"/>
    <mergeCell ref="A76:K76"/>
    <mergeCell ref="A77:K77"/>
    <mergeCell ref="A79:C79"/>
    <mergeCell ref="A80:M80"/>
    <mergeCell ref="A81:K81"/>
    <mergeCell ref="A70:H70"/>
    <mergeCell ref="I70:K70"/>
    <mergeCell ref="A71:H71"/>
    <mergeCell ref="I71:K71"/>
    <mergeCell ref="A73:B73"/>
    <mergeCell ref="A74:M74"/>
    <mergeCell ref="B60:M60"/>
    <mergeCell ref="B61:M61"/>
    <mergeCell ref="A64:M64"/>
    <mergeCell ref="A67:M67"/>
    <mergeCell ref="A68:H69"/>
    <mergeCell ref="I68:K68"/>
    <mergeCell ref="L68:L69"/>
    <mergeCell ref="M68:M69"/>
    <mergeCell ref="I69:K69"/>
    <mergeCell ref="A48:D48"/>
    <mergeCell ref="A49:E49"/>
    <mergeCell ref="A54:D54"/>
    <mergeCell ref="A55:F55"/>
    <mergeCell ref="A56:G56"/>
    <mergeCell ref="A59:M59"/>
    <mergeCell ref="A38:G38"/>
    <mergeCell ref="A39:C39"/>
    <mergeCell ref="A40:D40"/>
    <mergeCell ref="A41:E41"/>
    <mergeCell ref="A42:E42"/>
    <mergeCell ref="A46:I46"/>
    <mergeCell ref="A29:K29"/>
    <mergeCell ref="A30:K30"/>
    <mergeCell ref="A31:K31"/>
    <mergeCell ref="A32:K32"/>
    <mergeCell ref="A34:M34"/>
    <mergeCell ref="A35:M35"/>
    <mergeCell ref="A21:A22"/>
    <mergeCell ref="B21:M21"/>
    <mergeCell ref="B22:M22"/>
    <mergeCell ref="A25:M25"/>
    <mergeCell ref="A27:F27"/>
    <mergeCell ref="A28:K28"/>
    <mergeCell ref="L28:M28"/>
    <mergeCell ref="B12:M12"/>
    <mergeCell ref="A14:A15"/>
    <mergeCell ref="B14:M14"/>
    <mergeCell ref="B15:M15"/>
    <mergeCell ref="A17:A19"/>
    <mergeCell ref="B17:M17"/>
    <mergeCell ref="B18:M18"/>
    <mergeCell ref="B19:M19"/>
    <mergeCell ref="A2:M2"/>
    <mergeCell ref="B3:M3"/>
    <mergeCell ref="B4:M4"/>
    <mergeCell ref="A6:M6"/>
    <mergeCell ref="B8:M8"/>
    <mergeCell ref="B10: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67"/>
  <sheetViews>
    <sheetView tabSelected="1" topLeftCell="A36" workbookViewId="0">
      <selection activeCell="G35" sqref="G35"/>
    </sheetView>
    <sheetView topLeftCell="A34" workbookViewId="1">
      <selection activeCell="K27" sqref="K27"/>
    </sheetView>
    <sheetView workbookViewId="2"/>
  </sheetViews>
  <sheetFormatPr defaultRowHeight="9.75" x14ac:dyDescent="0.15"/>
  <cols>
    <col min="1" max="2" width="36.5703125" style="1" bestFit="1" customWidth="1"/>
    <col min="3" max="3" width="5.140625" style="1" customWidth="1"/>
    <col min="4" max="4" width="14.5703125" style="1" bestFit="1" customWidth="1"/>
    <col min="5" max="5" width="13.140625" style="1" bestFit="1" customWidth="1"/>
    <col min="6" max="6" width="14.140625" style="1" customWidth="1"/>
    <col min="7" max="16384" width="9.140625" style="1"/>
  </cols>
  <sheetData>
    <row r="2" spans="1:5" ht="12.75" x14ac:dyDescent="0.15">
      <c r="A2" s="2" t="s">
        <v>0</v>
      </c>
    </row>
    <row r="3" spans="1:5" ht="25.5" x14ac:dyDescent="0.15">
      <c r="A3" s="2" t="s">
        <v>1</v>
      </c>
    </row>
    <row r="4" spans="1:5" ht="12.75" x14ac:dyDescent="0.15">
      <c r="A4" s="2"/>
    </row>
    <row r="5" spans="1:5" ht="12.75" x14ac:dyDescent="0.15">
      <c r="A5" s="4"/>
    </row>
    <row r="6" spans="1:5" ht="12.75" x14ac:dyDescent="0.15">
      <c r="A6" s="4"/>
      <c r="B6" s="4"/>
      <c r="C6" s="6"/>
      <c r="D6" s="2"/>
      <c r="E6" s="6"/>
    </row>
    <row r="7" spans="1:5" ht="12.75" x14ac:dyDescent="0.15">
      <c r="A7" s="7"/>
      <c r="B7" s="7"/>
      <c r="C7" s="8"/>
      <c r="D7" s="8" t="s">
        <v>3</v>
      </c>
      <c r="E7" s="8" t="s">
        <v>4</v>
      </c>
    </row>
    <row r="8" spans="1:5" ht="12.75" x14ac:dyDescent="0.15">
      <c r="A8" s="4"/>
    </row>
    <row r="9" spans="1:5" ht="12.75" x14ac:dyDescent="0.15">
      <c r="A9" s="7" t="s">
        <v>37</v>
      </c>
    </row>
    <row r="10" spans="1:5" ht="12.75" x14ac:dyDescent="0.15">
      <c r="A10" s="4"/>
    </row>
    <row r="11" spans="1:5" ht="12.75" x14ac:dyDescent="0.15">
      <c r="A11" s="4"/>
      <c r="B11" s="4" t="s">
        <v>5</v>
      </c>
      <c r="C11" s="6"/>
      <c r="D11" s="10">
        <v>20112</v>
      </c>
      <c r="E11" s="10">
        <v>15050</v>
      </c>
    </row>
    <row r="12" spans="1:5" ht="25.5" x14ac:dyDescent="0.15">
      <c r="A12" s="4"/>
      <c r="B12" s="4" t="s">
        <v>6</v>
      </c>
      <c r="C12" s="6"/>
      <c r="D12" s="10">
        <v>172500</v>
      </c>
      <c r="E12" s="10">
        <v>200000</v>
      </c>
    </row>
    <row r="13" spans="1:5" ht="25.5" x14ac:dyDescent="0.15">
      <c r="A13" s="4"/>
      <c r="B13" s="4" t="s">
        <v>7</v>
      </c>
      <c r="C13" s="6"/>
      <c r="D13" s="10">
        <v>2000</v>
      </c>
      <c r="E13" s="6">
        <v>0</v>
      </c>
    </row>
    <row r="14" spans="1:5" ht="25.5" x14ac:dyDescent="0.15">
      <c r="A14" s="4"/>
      <c r="B14" s="4" t="s">
        <v>8</v>
      </c>
      <c r="C14" s="6"/>
      <c r="D14" s="6">
        <v>0</v>
      </c>
      <c r="E14" s="10">
        <v>75000</v>
      </c>
    </row>
    <row r="15" spans="1:5" ht="12.75" x14ac:dyDescent="0.15">
      <c r="A15" s="4"/>
      <c r="B15" s="4" t="s">
        <v>9</v>
      </c>
      <c r="C15" s="6"/>
      <c r="D15" s="10">
        <v>28465</v>
      </c>
      <c r="E15" s="10">
        <v>100000</v>
      </c>
    </row>
    <row r="16" spans="1:5" ht="12.75" x14ac:dyDescent="0.15">
      <c r="A16" s="4"/>
      <c r="B16" s="4" t="s">
        <v>10</v>
      </c>
      <c r="C16" s="6"/>
      <c r="D16" s="10">
        <v>23199</v>
      </c>
      <c r="E16" s="6">
        <v>0</v>
      </c>
    </row>
    <row r="17" spans="1:5" ht="12.75" x14ac:dyDescent="0.15">
      <c r="A17" s="4"/>
      <c r="B17" s="4" t="s">
        <v>11</v>
      </c>
      <c r="C17" s="6"/>
      <c r="D17" s="10">
        <v>40200</v>
      </c>
      <c r="E17" s="6">
        <v>0</v>
      </c>
    </row>
    <row r="18" spans="1:5" ht="12.75" x14ac:dyDescent="0.15">
      <c r="A18" s="4"/>
      <c r="B18" s="4" t="s">
        <v>12</v>
      </c>
      <c r="C18" s="6"/>
      <c r="D18" s="10">
        <v>10890</v>
      </c>
      <c r="E18" s="6">
        <v>0</v>
      </c>
    </row>
    <row r="19" spans="1:5" ht="12.75" x14ac:dyDescent="0.15">
      <c r="A19" s="4"/>
      <c r="B19" s="4" t="s">
        <v>13</v>
      </c>
      <c r="C19" s="6"/>
      <c r="D19" s="10">
        <v>62122</v>
      </c>
      <c r="E19" s="6">
        <v>0</v>
      </c>
    </row>
    <row r="20" spans="1:5" ht="13.5" thickBot="1" x14ac:dyDescent="0.2">
      <c r="A20" s="4"/>
      <c r="B20" s="7" t="s">
        <v>38</v>
      </c>
      <c r="C20" s="6"/>
      <c r="D20" s="12">
        <f>SUM(D11:D19)</f>
        <v>359488</v>
      </c>
      <c r="E20" s="12">
        <f>SUM(E11:E19)</f>
        <v>390050</v>
      </c>
    </row>
    <row r="21" spans="1:5" ht="13.5" thickTop="1" x14ac:dyDescent="0.15">
      <c r="A21" s="4"/>
      <c r="B21" s="4"/>
      <c r="C21" s="6"/>
      <c r="D21" s="10"/>
      <c r="E21" s="6"/>
    </row>
    <row r="22" spans="1:5" ht="12.75" x14ac:dyDescent="0.15">
      <c r="A22" s="7" t="s">
        <v>39</v>
      </c>
      <c r="B22" s="4"/>
      <c r="C22" s="6"/>
      <c r="D22" s="10"/>
      <c r="E22" s="6"/>
    </row>
    <row r="23" spans="1:5" ht="12.75" x14ac:dyDescent="0.15">
      <c r="A23" s="4"/>
      <c r="B23" s="4" t="s">
        <v>14</v>
      </c>
      <c r="C23" s="6"/>
      <c r="D23" s="10">
        <v>1821</v>
      </c>
      <c r="E23" s="6">
        <v>31</v>
      </c>
    </row>
    <row r="24" spans="1:5" ht="12.75" x14ac:dyDescent="0.15">
      <c r="A24" s="4"/>
      <c r="B24" s="4" t="s">
        <v>15</v>
      </c>
      <c r="C24" s="6"/>
      <c r="D24" s="10">
        <v>2756</v>
      </c>
      <c r="E24" s="6">
        <v>0</v>
      </c>
    </row>
    <row r="25" spans="1:5" ht="13.5" thickBot="1" x14ac:dyDescent="0.2">
      <c r="A25" s="4"/>
      <c r="B25" s="7" t="s">
        <v>40</v>
      </c>
      <c r="C25" s="6"/>
      <c r="D25" s="12">
        <f>SUM(D23:D24)</f>
        <v>4577</v>
      </c>
      <c r="E25" s="12">
        <f>SUM(E23:E24)</f>
        <v>31</v>
      </c>
    </row>
    <row r="26" spans="1:5" ht="13.5" thickTop="1" x14ac:dyDescent="0.15">
      <c r="A26" s="4"/>
      <c r="B26" s="4"/>
      <c r="C26" s="6"/>
      <c r="D26" s="10"/>
      <c r="E26" s="6"/>
    </row>
    <row r="27" spans="1:5" ht="13.5" thickBot="1" x14ac:dyDescent="0.2">
      <c r="A27" s="4"/>
      <c r="B27" s="7" t="s">
        <v>41</v>
      </c>
      <c r="C27" s="6"/>
      <c r="D27" s="12">
        <f>D20+D25</f>
        <v>364065</v>
      </c>
      <c r="E27" s="12">
        <f>E20+E25</f>
        <v>390081</v>
      </c>
    </row>
    <row r="28" spans="1:5" ht="13.5" thickTop="1" x14ac:dyDescent="0.15">
      <c r="A28" s="4"/>
      <c r="B28" s="4"/>
      <c r="C28" s="6"/>
      <c r="D28" s="10"/>
      <c r="E28" s="6"/>
    </row>
    <row r="29" spans="1:5" ht="12.75" x14ac:dyDescent="0.15">
      <c r="A29" s="4"/>
      <c r="B29" s="4"/>
      <c r="C29" s="6"/>
      <c r="D29" s="10"/>
      <c r="E29" s="6"/>
    </row>
    <row r="30" spans="1:5" ht="12.75" x14ac:dyDescent="0.15">
      <c r="A30" s="4"/>
    </row>
    <row r="31" spans="1:5" ht="12.75" x14ac:dyDescent="0.15">
      <c r="A31" s="7" t="s">
        <v>42</v>
      </c>
    </row>
    <row r="32" spans="1:5" ht="12.75" x14ac:dyDescent="0.15">
      <c r="A32" s="4"/>
    </row>
    <row r="33" spans="1:5" ht="12.75" x14ac:dyDescent="0.15">
      <c r="A33" s="4"/>
    </row>
    <row r="34" spans="1:5" ht="25.5" x14ac:dyDescent="0.15">
      <c r="A34" s="4"/>
      <c r="B34" s="4" t="s">
        <v>17</v>
      </c>
      <c r="C34" s="6"/>
      <c r="D34" s="10">
        <v>370294</v>
      </c>
      <c r="E34" s="6">
        <v>0</v>
      </c>
    </row>
    <row r="35" spans="1:5" ht="25.5" x14ac:dyDescent="0.15">
      <c r="A35" s="4"/>
      <c r="B35" s="4" t="s">
        <v>18</v>
      </c>
      <c r="C35" s="6"/>
      <c r="D35" s="10">
        <v>24500</v>
      </c>
      <c r="E35" s="6">
        <v>0</v>
      </c>
    </row>
    <row r="36" spans="1:5" ht="25.5" x14ac:dyDescent="0.15">
      <c r="A36" s="4"/>
      <c r="B36" s="4" t="s">
        <v>19</v>
      </c>
      <c r="C36" s="6"/>
      <c r="D36" s="10">
        <v>33465</v>
      </c>
      <c r="E36" s="6">
        <v>0</v>
      </c>
    </row>
    <row r="37" spans="1:5" ht="12.75" x14ac:dyDescent="0.15">
      <c r="A37" s="4"/>
      <c r="B37" s="4" t="s">
        <v>20</v>
      </c>
      <c r="C37" s="6"/>
      <c r="D37" s="10">
        <v>29019</v>
      </c>
      <c r="E37" s="6">
        <v>0</v>
      </c>
    </row>
    <row r="38" spans="1:5" ht="12.75" x14ac:dyDescent="0.15">
      <c r="A38" s="4"/>
      <c r="B38" s="4" t="s">
        <v>21</v>
      </c>
      <c r="C38" s="6"/>
      <c r="D38" s="10">
        <v>10890</v>
      </c>
      <c r="E38" s="6">
        <v>0</v>
      </c>
    </row>
    <row r="39" spans="1:5" ht="12.75" x14ac:dyDescent="0.15">
      <c r="A39" s="4"/>
      <c r="B39" s="4" t="s">
        <v>22</v>
      </c>
      <c r="C39" s="6"/>
      <c r="D39" s="10">
        <v>62122</v>
      </c>
      <c r="E39" s="6">
        <v>0</v>
      </c>
    </row>
    <row r="40" spans="1:5" ht="25.5" x14ac:dyDescent="0.15">
      <c r="A40" s="4"/>
      <c r="B40" s="4" t="s">
        <v>23</v>
      </c>
      <c r="C40" s="6"/>
      <c r="D40" s="10">
        <v>65336</v>
      </c>
      <c r="E40" s="6">
        <v>0</v>
      </c>
    </row>
    <row r="41" spans="1:5" ht="13.5" thickBot="1" x14ac:dyDescent="0.2">
      <c r="A41" s="7"/>
      <c r="B41" s="7" t="s">
        <v>43</v>
      </c>
      <c r="C41" s="6"/>
      <c r="D41" s="13">
        <f t="shared" ref="D41:E41" si="0">SUM(D34:D40)</f>
        <v>595626</v>
      </c>
      <c r="E41" s="13">
        <f t="shared" si="0"/>
        <v>0</v>
      </c>
    </row>
    <row r="42" spans="1:5" ht="10.5" thickTop="1" x14ac:dyDescent="0.15"/>
    <row r="43" spans="1:5" ht="12.75" x14ac:dyDescent="0.15">
      <c r="A43" s="7" t="s">
        <v>44</v>
      </c>
    </row>
    <row r="44" spans="1:5" ht="12.75" x14ac:dyDescent="0.15">
      <c r="B44" s="4" t="s">
        <v>16</v>
      </c>
      <c r="C44" s="6"/>
      <c r="D44" s="6">
        <v>786</v>
      </c>
      <c r="E44" s="6">
        <v>3</v>
      </c>
    </row>
    <row r="45" spans="1:5" ht="12.75" x14ac:dyDescent="0.15">
      <c r="A45" s="4"/>
      <c r="B45" s="4" t="s">
        <v>24</v>
      </c>
      <c r="C45" s="6"/>
      <c r="D45" s="10">
        <v>2220</v>
      </c>
      <c r="E45" s="6">
        <v>684</v>
      </c>
    </row>
    <row r="46" spans="1:5" ht="12.75" x14ac:dyDescent="0.15">
      <c r="A46" s="4"/>
      <c r="B46" s="4" t="s">
        <v>25</v>
      </c>
      <c r="C46" s="6"/>
      <c r="D46" s="6">
        <v>0</v>
      </c>
      <c r="E46" s="6">
        <v>722</v>
      </c>
    </row>
    <row r="47" spans="1:5" ht="25.5" x14ac:dyDescent="0.15">
      <c r="A47" s="4"/>
      <c r="B47" s="4" t="s">
        <v>26</v>
      </c>
      <c r="C47" s="6"/>
      <c r="D47" s="6">
        <v>51</v>
      </c>
      <c r="E47" s="6">
        <v>0</v>
      </c>
    </row>
    <row r="48" spans="1:5" ht="12.75" x14ac:dyDescent="0.15">
      <c r="A48" s="4"/>
      <c r="B48" s="4" t="s">
        <v>27</v>
      </c>
      <c r="C48" s="6"/>
      <c r="D48" s="6">
        <v>739</v>
      </c>
      <c r="E48" s="10">
        <v>1319</v>
      </c>
    </row>
    <row r="49" spans="1:5" ht="12.75" x14ac:dyDescent="0.15">
      <c r="A49" s="4"/>
      <c r="B49" s="4" t="s">
        <v>28</v>
      </c>
      <c r="C49" s="6"/>
      <c r="D49" s="6">
        <v>493</v>
      </c>
      <c r="E49" s="6">
        <v>0</v>
      </c>
    </row>
    <row r="50" spans="1:5" ht="12.75" customHeight="1" x14ac:dyDescent="0.15">
      <c r="A50" s="4"/>
      <c r="B50" s="4" t="s">
        <v>64</v>
      </c>
      <c r="C50" s="6"/>
      <c r="D50" s="6">
        <v>0</v>
      </c>
      <c r="E50" s="6">
        <v>0</v>
      </c>
    </row>
    <row r="51" spans="1:5" ht="12.75" x14ac:dyDescent="0.15">
      <c r="A51" s="4"/>
      <c r="B51" s="4" t="s">
        <v>29</v>
      </c>
      <c r="C51" s="6"/>
      <c r="D51" s="10">
        <v>1535</v>
      </c>
      <c r="E51" s="6">
        <v>612</v>
      </c>
    </row>
    <row r="52" spans="1:5" ht="12.75" x14ac:dyDescent="0.15">
      <c r="A52" s="4"/>
      <c r="B52" s="4" t="s">
        <v>30</v>
      </c>
      <c r="C52" s="6"/>
      <c r="D52" s="10">
        <v>1418</v>
      </c>
      <c r="E52" s="6">
        <v>0</v>
      </c>
    </row>
    <row r="53" spans="1:5" ht="12.75" x14ac:dyDescent="0.15">
      <c r="A53" s="4"/>
      <c r="B53" s="4" t="s">
        <v>31</v>
      </c>
      <c r="C53" s="6"/>
      <c r="D53" s="10">
        <v>1484</v>
      </c>
      <c r="E53" s="6">
        <v>0</v>
      </c>
    </row>
    <row r="54" spans="1:5" ht="12.75" x14ac:dyDescent="0.15">
      <c r="A54" s="4"/>
      <c r="B54" s="4" t="s">
        <v>32</v>
      </c>
      <c r="C54" s="6"/>
      <c r="D54" s="10">
        <v>14400</v>
      </c>
      <c r="E54" s="6">
        <v>0</v>
      </c>
    </row>
    <row r="55" spans="1:5" ht="12.75" x14ac:dyDescent="0.15">
      <c r="A55" s="4"/>
      <c r="B55" s="4" t="s">
        <v>33</v>
      </c>
      <c r="C55" s="6"/>
      <c r="D55" s="6">
        <v>91</v>
      </c>
      <c r="E55" s="6">
        <v>0</v>
      </c>
    </row>
    <row r="56" spans="1:5" ht="12.75" x14ac:dyDescent="0.15">
      <c r="A56" s="4"/>
      <c r="B56" s="4" t="s">
        <v>34</v>
      </c>
      <c r="D56" s="10">
        <v>1163</v>
      </c>
      <c r="E56" s="6">
        <v>125</v>
      </c>
    </row>
    <row r="57" spans="1:5" ht="13.5" thickBot="1" x14ac:dyDescent="0.2">
      <c r="A57" s="4"/>
      <c r="B57" s="7" t="s">
        <v>45</v>
      </c>
      <c r="D57" s="13">
        <f t="shared" ref="D57:E57" si="1">SUM(D44:D56)</f>
        <v>24380</v>
      </c>
      <c r="E57" s="13">
        <f t="shared" si="1"/>
        <v>3465</v>
      </c>
    </row>
    <row r="58" spans="1:5" ht="13.5" thickTop="1" x14ac:dyDescent="0.15">
      <c r="A58" s="4"/>
      <c r="B58" s="7"/>
    </row>
    <row r="59" spans="1:5" ht="13.5" thickBot="1" x14ac:dyDescent="0.2">
      <c r="A59" s="4"/>
      <c r="B59" s="7" t="s">
        <v>35</v>
      </c>
      <c r="C59" s="6"/>
      <c r="D59" s="13">
        <f>D41+D57</f>
        <v>620006</v>
      </c>
      <c r="E59" s="13">
        <f>E41+E57</f>
        <v>3465</v>
      </c>
    </row>
    <row r="60" spans="1:5" ht="10.5" thickTop="1" x14ac:dyDescent="0.15"/>
    <row r="62" spans="1:5" ht="9.75" customHeight="1" x14ac:dyDescent="0.15">
      <c r="A62" s="9"/>
      <c r="B62" s="18"/>
      <c r="C62" s="10"/>
      <c r="D62" s="10"/>
      <c r="E62" s="10"/>
    </row>
    <row r="63" spans="1:5" ht="9.75" customHeight="1" x14ac:dyDescent="0.15">
      <c r="A63" s="3"/>
      <c r="B63" s="18"/>
      <c r="C63" s="10"/>
      <c r="D63" s="10"/>
      <c r="E63" s="10"/>
    </row>
    <row r="64" spans="1:5" ht="13.5" thickBot="1" x14ac:dyDescent="0.2">
      <c r="A64" s="7" t="s">
        <v>36</v>
      </c>
      <c r="B64" s="18"/>
      <c r="C64" s="10"/>
      <c r="D64" s="13">
        <f>D27-D59+1</f>
        <v>-255940</v>
      </c>
      <c r="E64" s="13">
        <f>E27-E59</f>
        <v>386616</v>
      </c>
    </row>
    <row r="65" spans="1:9" ht="10.5" customHeight="1" thickTop="1" thickBot="1" x14ac:dyDescent="0.2">
      <c r="A65" s="11"/>
      <c r="B65" s="18"/>
      <c r="C65" s="10"/>
      <c r="D65" s="10"/>
      <c r="E65" s="10"/>
    </row>
    <row r="66" spans="1:9" ht="9.75" customHeight="1" x14ac:dyDescent="0.15">
      <c r="A66" s="3"/>
      <c r="B66" s="18"/>
      <c r="C66" s="10"/>
      <c r="D66" s="10"/>
      <c r="E66" s="10"/>
      <c r="I66" s="3"/>
    </row>
    <row r="67" spans="1:9" ht="12.75" x14ac:dyDescent="0.15">
      <c r="C67" s="10"/>
    </row>
  </sheetData>
  <mergeCells count="1">
    <mergeCell ref="B62:B66"/>
  </mergeCells>
  <pageMargins left="0.23622047244094491" right="0.23622047244094491"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66"/>
  <sheetViews>
    <sheetView workbookViewId="0">
      <selection activeCell="I15" sqref="I15"/>
    </sheetView>
    <sheetView workbookViewId="1"/>
    <sheetView workbookViewId="2"/>
  </sheetViews>
  <sheetFormatPr defaultRowHeight="9.75" x14ac:dyDescent="0.15"/>
  <cols>
    <col min="1" max="1" width="34.42578125" style="1" bestFit="1" customWidth="1"/>
    <col min="2" max="2" width="31.85546875" style="1" bestFit="1" customWidth="1"/>
    <col min="3" max="3" width="12.5703125" style="1" bestFit="1" customWidth="1"/>
    <col min="4" max="4" width="9.140625" style="1"/>
    <col min="5" max="5" width="11.5703125" style="1" bestFit="1" customWidth="1"/>
    <col min="6" max="6" width="9.140625" style="1"/>
    <col min="7" max="7" width="9.42578125" style="1" bestFit="1" customWidth="1"/>
    <col min="8" max="16384" width="9.140625" style="1"/>
  </cols>
  <sheetData>
    <row r="2" spans="1:5" ht="12.75" x14ac:dyDescent="0.15">
      <c r="A2" s="2" t="s">
        <v>0</v>
      </c>
    </row>
    <row r="3" spans="1:5" ht="12.75" x14ac:dyDescent="0.15">
      <c r="A3" s="2" t="s">
        <v>63</v>
      </c>
    </row>
    <row r="4" spans="1:5" ht="12.75" x14ac:dyDescent="0.15">
      <c r="A4" s="2" t="s">
        <v>62</v>
      </c>
    </row>
    <row r="5" spans="1:5" ht="12.75" x14ac:dyDescent="0.15">
      <c r="A5" s="4"/>
      <c r="B5" s="4"/>
      <c r="C5" s="6"/>
      <c r="D5" s="4"/>
      <c r="E5" s="6"/>
    </row>
    <row r="6" spans="1:5" x14ac:dyDescent="0.15">
      <c r="A6" s="9"/>
      <c r="B6" s="9"/>
      <c r="C6" s="9"/>
      <c r="D6" s="9"/>
      <c r="E6" s="9"/>
    </row>
    <row r="9" spans="1:5" ht="12.75" x14ac:dyDescent="0.15">
      <c r="A9" s="7" t="s">
        <v>61</v>
      </c>
      <c r="B9" s="4"/>
      <c r="C9" s="6" t="s">
        <v>60</v>
      </c>
      <c r="D9" s="4"/>
      <c r="E9" s="6" t="s">
        <v>2</v>
      </c>
    </row>
    <row r="11" spans="1:5" x14ac:dyDescent="0.15">
      <c r="A11" s="9"/>
      <c r="B11" s="9"/>
      <c r="C11" s="9"/>
      <c r="D11" s="9"/>
      <c r="E11" s="9"/>
    </row>
    <row r="13" spans="1:5" ht="12.75" x14ac:dyDescent="0.15">
      <c r="A13" s="4"/>
      <c r="B13" s="4"/>
      <c r="C13" s="6"/>
      <c r="D13" s="4"/>
      <c r="E13" s="6"/>
    </row>
    <row r="14" spans="1:5" ht="12.75" x14ac:dyDescent="0.15">
      <c r="A14" s="4"/>
      <c r="B14" s="4"/>
      <c r="C14" s="6"/>
      <c r="D14" s="4"/>
      <c r="E14" s="6"/>
    </row>
    <row r="15" spans="1:5" ht="12.75" x14ac:dyDescent="0.15">
      <c r="A15" s="4"/>
      <c r="B15" s="4"/>
      <c r="C15" s="6"/>
      <c r="D15" s="4"/>
      <c r="E15" s="6"/>
    </row>
    <row r="16" spans="1:5" ht="12.75" x14ac:dyDescent="0.15">
      <c r="A16" s="4"/>
      <c r="B16" s="4" t="s">
        <v>59</v>
      </c>
      <c r="C16" s="14">
        <f>E18</f>
        <v>386615.58</v>
      </c>
      <c r="D16" s="4"/>
      <c r="E16" s="6">
        <v>0</v>
      </c>
    </row>
    <row r="17" spans="1:7" ht="12.75" x14ac:dyDescent="0.15">
      <c r="A17" s="4"/>
      <c r="B17" s="4" t="s">
        <v>58</v>
      </c>
      <c r="C17" s="6">
        <v>10</v>
      </c>
      <c r="D17" s="4"/>
      <c r="E17" s="6">
        <v>10</v>
      </c>
    </row>
    <row r="18" spans="1:7" ht="12.75" x14ac:dyDescent="0.15">
      <c r="A18" s="4"/>
      <c r="B18" s="4" t="s">
        <v>57</v>
      </c>
      <c r="C18" s="14">
        <v>-255939.77</v>
      </c>
      <c r="D18" s="4"/>
      <c r="E18" s="14">
        <v>386615.58</v>
      </c>
      <c r="G18" s="15"/>
    </row>
    <row r="19" spans="1:7" x14ac:dyDescent="0.15">
      <c r="A19" s="18"/>
      <c r="B19" s="18"/>
      <c r="C19" s="9"/>
      <c r="D19" s="18"/>
      <c r="E19" s="9"/>
    </row>
    <row r="20" spans="1:7" x14ac:dyDescent="0.15">
      <c r="A20" s="18"/>
      <c r="B20" s="18"/>
      <c r="C20" s="5"/>
      <c r="D20" s="18"/>
      <c r="E20" s="5"/>
    </row>
    <row r="21" spans="1:7" ht="12.75" x14ac:dyDescent="0.15">
      <c r="A21" s="18"/>
      <c r="B21" s="18"/>
      <c r="C21" s="14">
        <f>SUM(C16:C20)</f>
        <v>130685.81000000003</v>
      </c>
      <c r="D21" s="18"/>
      <c r="E21" s="14">
        <v>386625.58</v>
      </c>
    </row>
    <row r="22" spans="1:7" ht="12.75" x14ac:dyDescent="0.15">
      <c r="A22" s="4"/>
      <c r="B22" s="4"/>
      <c r="C22" s="6"/>
      <c r="D22" s="4"/>
      <c r="E22" s="6"/>
    </row>
    <row r="23" spans="1:7" ht="10.5" thickBot="1" x14ac:dyDescent="0.2">
      <c r="A23" s="18"/>
      <c r="B23" s="11"/>
      <c r="C23" s="11"/>
      <c r="D23" s="18"/>
      <c r="E23" s="11"/>
    </row>
    <row r="24" spans="1:7" x14ac:dyDescent="0.15">
      <c r="A24" s="18"/>
      <c r="B24" s="3"/>
      <c r="C24" s="5"/>
      <c r="D24" s="18"/>
      <c r="E24" s="5"/>
    </row>
    <row r="25" spans="1:7" ht="12.75" x14ac:dyDescent="0.15">
      <c r="A25" s="18"/>
      <c r="B25" s="7" t="s">
        <v>56</v>
      </c>
      <c r="C25" s="14">
        <f>C21</f>
        <v>130685.81000000003</v>
      </c>
      <c r="D25" s="18"/>
      <c r="E25" s="14">
        <v>386625.58</v>
      </c>
    </row>
    <row r="26" spans="1:7" ht="10.5" thickBot="1" x14ac:dyDescent="0.2">
      <c r="A26" s="18"/>
      <c r="B26" s="11"/>
      <c r="C26" s="11"/>
      <c r="D26" s="18"/>
      <c r="E26" s="11"/>
    </row>
    <row r="27" spans="1:7" x14ac:dyDescent="0.15">
      <c r="A27" s="18"/>
      <c r="B27" s="3"/>
      <c r="C27" s="3"/>
      <c r="D27" s="18"/>
      <c r="E27" s="3"/>
    </row>
    <row r="28" spans="1:7" ht="12.75" x14ac:dyDescent="0.15">
      <c r="A28" s="4"/>
      <c r="B28" s="4"/>
      <c r="C28" s="6"/>
      <c r="D28" s="4"/>
      <c r="E28" s="6"/>
    </row>
    <row r="29" spans="1:7" x14ac:dyDescent="0.15">
      <c r="A29" s="9"/>
      <c r="B29" s="9"/>
      <c r="C29" s="9"/>
      <c r="D29" s="9"/>
      <c r="E29" s="9"/>
    </row>
    <row r="32" spans="1:7" ht="12.75" x14ac:dyDescent="0.15">
      <c r="A32" s="4" t="s">
        <v>55</v>
      </c>
    </row>
    <row r="34" spans="1:5" x14ac:dyDescent="0.15">
      <c r="A34" s="9"/>
      <c r="B34" s="9"/>
      <c r="C34" s="9"/>
      <c r="D34" s="9"/>
      <c r="E34" s="9"/>
    </row>
    <row r="36" spans="1:5" ht="12.75" x14ac:dyDescent="0.15">
      <c r="A36" s="4"/>
      <c r="B36" s="4"/>
      <c r="C36" s="6"/>
      <c r="D36" s="4"/>
      <c r="E36" s="6"/>
    </row>
    <row r="37" spans="1:5" ht="12.75" x14ac:dyDescent="0.15">
      <c r="A37" s="4" t="s">
        <v>54</v>
      </c>
    </row>
    <row r="38" spans="1:5" ht="12.75" x14ac:dyDescent="0.15">
      <c r="A38" s="4"/>
      <c r="B38" s="4" t="s">
        <v>53</v>
      </c>
      <c r="C38" s="14">
        <v>129066.32</v>
      </c>
      <c r="D38" s="4"/>
      <c r="E38" s="14">
        <v>44878.29</v>
      </c>
    </row>
    <row r="39" spans="1:5" ht="12.75" x14ac:dyDescent="0.15">
      <c r="A39" s="4"/>
      <c r="B39" s="4" t="s">
        <v>52</v>
      </c>
      <c r="C39" s="6">
        <v>0</v>
      </c>
      <c r="D39" s="4"/>
      <c r="E39" s="14">
        <v>340000</v>
      </c>
    </row>
    <row r="40" spans="1:5" x14ac:dyDescent="0.15">
      <c r="A40" s="18"/>
      <c r="B40" s="18"/>
      <c r="C40" s="9"/>
      <c r="D40" s="18"/>
      <c r="E40" s="9"/>
    </row>
    <row r="41" spans="1:5" x14ac:dyDescent="0.15">
      <c r="A41" s="18"/>
      <c r="B41" s="18"/>
      <c r="C41" s="5"/>
      <c r="D41" s="18"/>
      <c r="E41" s="5"/>
    </row>
    <row r="42" spans="1:5" ht="12.75" x14ac:dyDescent="0.15">
      <c r="A42" s="18"/>
      <c r="B42" s="18"/>
      <c r="C42" s="14">
        <v>129066.32</v>
      </c>
      <c r="D42" s="18"/>
      <c r="E42" s="14">
        <v>384878.29</v>
      </c>
    </row>
    <row r="43" spans="1:5" ht="12.75" x14ac:dyDescent="0.15">
      <c r="A43" s="4"/>
      <c r="B43" s="4"/>
      <c r="C43" s="6"/>
      <c r="D43" s="4"/>
      <c r="E43" s="6"/>
    </row>
    <row r="44" spans="1:5" ht="12.75" x14ac:dyDescent="0.15">
      <c r="A44" s="4" t="s">
        <v>51</v>
      </c>
    </row>
    <row r="45" spans="1:5" x14ac:dyDescent="0.15">
      <c r="A45" s="18"/>
      <c r="B45" s="18"/>
      <c r="C45" s="9"/>
      <c r="D45" s="18"/>
      <c r="E45" s="9"/>
    </row>
    <row r="46" spans="1:5" x14ac:dyDescent="0.15">
      <c r="A46" s="18"/>
      <c r="B46" s="18"/>
      <c r="C46" s="5"/>
      <c r="D46" s="18"/>
      <c r="E46" s="5"/>
    </row>
    <row r="47" spans="1:5" ht="12.75" x14ac:dyDescent="0.15">
      <c r="A47" s="18"/>
      <c r="B47" s="18"/>
      <c r="C47" s="6">
        <v>0</v>
      </c>
      <c r="D47" s="18"/>
      <c r="E47" s="6">
        <v>0</v>
      </c>
    </row>
    <row r="48" spans="1:5" ht="12.75" x14ac:dyDescent="0.15">
      <c r="A48" s="4"/>
      <c r="B48" s="4"/>
      <c r="C48" s="6"/>
      <c r="D48" s="4"/>
      <c r="E48" s="6"/>
    </row>
    <row r="49" spans="1:5" ht="12.75" x14ac:dyDescent="0.15">
      <c r="A49" s="4"/>
      <c r="B49" s="7" t="s">
        <v>50</v>
      </c>
      <c r="C49" s="14">
        <v>129066.32</v>
      </c>
      <c r="D49" s="4"/>
      <c r="E49" s="14">
        <v>384878.29</v>
      </c>
    </row>
    <row r="50" spans="1:5" ht="12.75" x14ac:dyDescent="0.15">
      <c r="A50" s="4"/>
      <c r="B50" s="4"/>
      <c r="C50" s="6"/>
      <c r="D50" s="4"/>
      <c r="E50" s="6"/>
    </row>
    <row r="51" spans="1:5" ht="12.75" x14ac:dyDescent="0.15">
      <c r="A51" s="4"/>
      <c r="B51" s="4"/>
      <c r="C51" s="6"/>
      <c r="D51" s="4"/>
      <c r="E51" s="6"/>
    </row>
    <row r="52" spans="1:5" ht="12.75" x14ac:dyDescent="0.15">
      <c r="A52" s="4" t="s">
        <v>49</v>
      </c>
    </row>
    <row r="53" spans="1:5" ht="12.75" x14ac:dyDescent="0.15">
      <c r="A53" s="4"/>
      <c r="B53" s="4" t="s">
        <v>48</v>
      </c>
      <c r="C53" s="14">
        <v>2907.1</v>
      </c>
      <c r="D53" s="4"/>
      <c r="E53" s="14">
        <v>1872.1</v>
      </c>
    </row>
    <row r="54" spans="1:5" ht="12.75" x14ac:dyDescent="0.15">
      <c r="A54" s="4"/>
      <c r="B54" s="4" t="s">
        <v>47</v>
      </c>
      <c r="C54" s="14">
        <v>-1287.6099999999999</v>
      </c>
      <c r="D54" s="4"/>
      <c r="E54" s="6">
        <v>-124.81</v>
      </c>
    </row>
    <row r="55" spans="1:5" x14ac:dyDescent="0.15">
      <c r="A55" s="18"/>
      <c r="B55" s="18"/>
      <c r="C55" s="9"/>
      <c r="D55" s="18"/>
      <c r="E55" s="9"/>
    </row>
    <row r="56" spans="1:5" x14ac:dyDescent="0.15">
      <c r="A56" s="18"/>
      <c r="B56" s="18"/>
      <c r="C56" s="5"/>
      <c r="D56" s="18"/>
      <c r="E56" s="5"/>
    </row>
    <row r="57" spans="1:5" ht="12.75" x14ac:dyDescent="0.15">
      <c r="A57" s="18"/>
      <c r="B57" s="18"/>
      <c r="C57" s="14">
        <v>1619.49</v>
      </c>
      <c r="D57" s="18"/>
      <c r="E57" s="14">
        <v>1747.29</v>
      </c>
    </row>
    <row r="58" spans="1:5" ht="12.75" x14ac:dyDescent="0.15">
      <c r="A58" s="4"/>
      <c r="B58" s="4"/>
      <c r="C58" s="6"/>
      <c r="D58" s="4"/>
      <c r="E58" s="6"/>
    </row>
    <row r="59" spans="1:5" ht="12.75" x14ac:dyDescent="0.15">
      <c r="A59" s="4"/>
      <c r="B59" s="4"/>
      <c r="C59" s="6"/>
      <c r="D59" s="4"/>
      <c r="E59" s="6"/>
    </row>
    <row r="60" spans="1:5" ht="10.5" thickBot="1" x14ac:dyDescent="0.2">
      <c r="A60" s="18"/>
      <c r="B60" s="11"/>
      <c r="C60" s="11"/>
      <c r="D60" s="18"/>
      <c r="E60" s="11"/>
    </row>
    <row r="61" spans="1:5" x14ac:dyDescent="0.15">
      <c r="A61" s="18"/>
      <c r="B61" s="3"/>
      <c r="C61" s="5"/>
      <c r="D61" s="18"/>
      <c r="E61" s="5"/>
    </row>
    <row r="62" spans="1:5" ht="12.75" x14ac:dyDescent="0.15">
      <c r="A62" s="18"/>
      <c r="B62" s="7" t="s">
        <v>46</v>
      </c>
      <c r="C62" s="14">
        <v>130685.81</v>
      </c>
      <c r="D62" s="18"/>
      <c r="E62" s="14">
        <v>386625.58</v>
      </c>
    </row>
    <row r="63" spans="1:5" ht="10.5" thickBot="1" x14ac:dyDescent="0.2">
      <c r="A63" s="18"/>
      <c r="B63" s="11"/>
      <c r="C63" s="11"/>
      <c r="D63" s="18"/>
      <c r="E63" s="11"/>
    </row>
    <row r="64" spans="1:5" x14ac:dyDescent="0.15">
      <c r="A64" s="18"/>
      <c r="B64" s="3"/>
      <c r="C64" s="3"/>
      <c r="D64" s="18"/>
      <c r="E64" s="3"/>
    </row>
    <row r="65" spans="1:1" ht="12.75" x14ac:dyDescent="0.15">
      <c r="A65" s="4"/>
    </row>
    <row r="66" spans="1:1" ht="12.75" x14ac:dyDescent="0.15">
      <c r="A66" s="4"/>
    </row>
  </sheetData>
  <mergeCells count="16">
    <mergeCell ref="A55:A57"/>
    <mergeCell ref="B55:B57"/>
    <mergeCell ref="D55:D57"/>
    <mergeCell ref="A60:A64"/>
    <mergeCell ref="D60:D64"/>
    <mergeCell ref="A45:A47"/>
    <mergeCell ref="B45:B47"/>
    <mergeCell ref="D45:D47"/>
    <mergeCell ref="A19:A21"/>
    <mergeCell ref="B19:B21"/>
    <mergeCell ref="D19:D21"/>
    <mergeCell ref="A23:A27"/>
    <mergeCell ref="D23:D27"/>
    <mergeCell ref="A40:A42"/>
    <mergeCell ref="B40:B42"/>
    <mergeCell ref="D40:D42"/>
  </mergeCells>
  <pageMargins left="0.23622047244094491" right="0.23622047244094491"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22"/>
  <sheetViews>
    <sheetView workbookViewId="0">
      <selection activeCell="B27" sqref="B27"/>
    </sheetView>
    <sheetView workbookViewId="1"/>
    <sheetView workbookViewId="2"/>
  </sheetViews>
  <sheetFormatPr defaultRowHeight="9.75" x14ac:dyDescent="0.15"/>
  <cols>
    <col min="1" max="2" width="36.5703125" style="1" bestFit="1" customWidth="1"/>
    <col min="3" max="3" width="11.85546875" style="1" bestFit="1" customWidth="1"/>
    <col min="4" max="4" width="11" style="1" bestFit="1" customWidth="1"/>
    <col min="5" max="5" width="10.7109375" style="1" bestFit="1" customWidth="1"/>
    <col min="6" max="6" width="5" style="1" bestFit="1" customWidth="1"/>
    <col min="7" max="7" width="9.28515625" style="1" bestFit="1" customWidth="1"/>
    <col min="8" max="8" width="15" style="1" bestFit="1" customWidth="1"/>
    <col min="9" max="9" width="18" style="1" bestFit="1" customWidth="1"/>
    <col min="10" max="10" width="14.5703125" style="1" bestFit="1" customWidth="1"/>
    <col min="11" max="11" width="18" style="1" bestFit="1" customWidth="1"/>
    <col min="12" max="16384" width="9.140625" style="1"/>
  </cols>
  <sheetData>
    <row r="2" spans="1:11" ht="25.5" x14ac:dyDescent="0.15">
      <c r="A2" s="2" t="s">
        <v>87</v>
      </c>
    </row>
    <row r="3" spans="1:11" ht="12.75" x14ac:dyDescent="0.15">
      <c r="A3" s="4"/>
    </row>
    <row r="4" spans="1:11" ht="12.75" x14ac:dyDescent="0.2">
      <c r="A4" s="4"/>
      <c r="B4" s="6"/>
      <c r="C4" s="7" t="s">
        <v>86</v>
      </c>
      <c r="D4" s="6"/>
      <c r="E4" s="6"/>
      <c r="F4" s="6"/>
      <c r="G4" s="8" t="s">
        <v>85</v>
      </c>
      <c r="H4" s="17" t="s">
        <v>84</v>
      </c>
      <c r="I4" s="17" t="s">
        <v>83</v>
      </c>
      <c r="J4" s="17" t="s">
        <v>75</v>
      </c>
      <c r="K4" s="17" t="s">
        <v>83</v>
      </c>
    </row>
    <row r="5" spans="1:11" x14ac:dyDescent="0.15">
      <c r="A5" s="19" t="s">
        <v>82</v>
      </c>
      <c r="B5" s="19" t="s">
        <v>81</v>
      </c>
      <c r="C5" s="19" t="s">
        <v>80</v>
      </c>
      <c r="D5" s="19" t="s">
        <v>79</v>
      </c>
      <c r="E5" s="21" t="s">
        <v>78</v>
      </c>
      <c r="F5" s="21" t="s">
        <v>77</v>
      </c>
      <c r="G5" s="21" t="s">
        <v>76</v>
      </c>
      <c r="H5" s="21" t="s">
        <v>75</v>
      </c>
      <c r="I5" s="21" t="s">
        <v>74</v>
      </c>
      <c r="J5" s="21" t="s">
        <v>73</v>
      </c>
      <c r="K5" s="21" t="s">
        <v>72</v>
      </c>
    </row>
    <row r="6" spans="1:11" x14ac:dyDescent="0.15">
      <c r="A6" s="20"/>
      <c r="B6" s="20"/>
      <c r="C6" s="20"/>
      <c r="D6" s="20"/>
      <c r="E6" s="22"/>
      <c r="F6" s="22"/>
      <c r="G6" s="22"/>
      <c r="H6" s="22"/>
      <c r="I6" s="22"/>
      <c r="J6" s="22"/>
      <c r="K6" s="22"/>
    </row>
    <row r="7" spans="1:11" x14ac:dyDescent="0.15">
      <c r="A7" s="19"/>
      <c r="B7" s="19"/>
      <c r="C7" s="19"/>
      <c r="D7" s="19"/>
      <c r="E7" s="21"/>
      <c r="F7" s="21"/>
      <c r="G7" s="21"/>
      <c r="H7" s="21"/>
      <c r="I7" s="21"/>
      <c r="J7" s="21"/>
      <c r="K7" s="21"/>
    </row>
    <row r="8" spans="1:11" x14ac:dyDescent="0.15">
      <c r="A8" s="9"/>
    </row>
    <row r="9" spans="1:11" x14ac:dyDescent="0.15">
      <c r="A9" s="3"/>
    </row>
    <row r="10" spans="1:11" ht="12.75" x14ac:dyDescent="0.15">
      <c r="A10" s="7" t="s">
        <v>71</v>
      </c>
    </row>
    <row r="11" spans="1:11" x14ac:dyDescent="0.15">
      <c r="A11" s="9"/>
    </row>
    <row r="12" spans="1:11" x14ac:dyDescent="0.15">
      <c r="A12" s="3"/>
    </row>
    <row r="13" spans="1:11" ht="12.75" x14ac:dyDescent="0.15">
      <c r="A13" s="4" t="s">
        <v>70</v>
      </c>
      <c r="B13" s="4" t="s">
        <v>68</v>
      </c>
      <c r="C13" s="16">
        <v>44694</v>
      </c>
      <c r="D13" s="6"/>
      <c r="E13" s="6"/>
      <c r="F13" s="6"/>
      <c r="G13" s="14">
        <v>1872.1</v>
      </c>
      <c r="H13" s="6">
        <v>873.61</v>
      </c>
      <c r="I13" s="14">
        <v>1747.29</v>
      </c>
      <c r="J13" s="6">
        <v>748.8</v>
      </c>
      <c r="K13" s="6">
        <v>998.49</v>
      </c>
    </row>
    <row r="14" spans="1:11" ht="12.75" x14ac:dyDescent="0.15">
      <c r="A14" s="4" t="s">
        <v>69</v>
      </c>
      <c r="B14" s="4" t="s">
        <v>68</v>
      </c>
      <c r="C14" s="16">
        <v>44760</v>
      </c>
      <c r="D14" s="6" t="s">
        <v>67</v>
      </c>
      <c r="E14" s="6"/>
      <c r="F14" s="6">
        <v>1</v>
      </c>
      <c r="G14" s="14">
        <v>1035</v>
      </c>
      <c r="H14" s="6">
        <v>414</v>
      </c>
      <c r="I14" s="14">
        <v>1035</v>
      </c>
      <c r="J14" s="6">
        <v>414</v>
      </c>
      <c r="K14" s="6">
        <v>621</v>
      </c>
    </row>
    <row r="15" spans="1:11" ht="12.75" x14ac:dyDescent="0.15">
      <c r="A15" s="4"/>
    </row>
    <row r="16" spans="1:11" x14ac:dyDescent="0.15">
      <c r="A16" s="18"/>
      <c r="B16" s="9"/>
      <c r="C16" s="23"/>
      <c r="D16" s="23"/>
      <c r="E16" s="23"/>
      <c r="F16" s="23"/>
      <c r="G16" s="9"/>
      <c r="H16" s="9"/>
      <c r="I16" s="9"/>
      <c r="J16" s="9"/>
      <c r="K16" s="9"/>
    </row>
    <row r="17" spans="1:11" ht="12.75" x14ac:dyDescent="0.15">
      <c r="A17" s="18"/>
      <c r="B17" s="7"/>
      <c r="C17" s="24"/>
      <c r="D17" s="24"/>
      <c r="E17" s="24"/>
      <c r="F17" s="24"/>
      <c r="G17" s="5"/>
      <c r="H17" s="5"/>
      <c r="I17" s="5"/>
      <c r="J17" s="5"/>
      <c r="K17" s="5"/>
    </row>
    <row r="18" spans="1:11" ht="25.5" x14ac:dyDescent="0.15">
      <c r="A18" s="18"/>
      <c r="B18" s="7" t="s">
        <v>66</v>
      </c>
      <c r="C18" s="24"/>
      <c r="D18" s="24"/>
      <c r="E18" s="24"/>
      <c r="F18" s="24"/>
      <c r="G18" s="14">
        <v>2907.1</v>
      </c>
      <c r="H18" s="14">
        <v>1287.6099999999999</v>
      </c>
      <c r="I18" s="14">
        <v>2782.29</v>
      </c>
      <c r="J18" s="14">
        <v>1162.8</v>
      </c>
      <c r="K18" s="14">
        <v>1619.49</v>
      </c>
    </row>
    <row r="19" spans="1:11" ht="12.75" x14ac:dyDescent="0.15">
      <c r="A19" s="4"/>
    </row>
    <row r="20" spans="1:11" ht="12.75" x14ac:dyDescent="0.15">
      <c r="A20" s="4"/>
    </row>
    <row r="21" spans="1:11" ht="12.75" x14ac:dyDescent="0.15">
      <c r="A21" s="4"/>
      <c r="B21" s="7" t="s">
        <v>65</v>
      </c>
      <c r="C21" s="6"/>
      <c r="D21" s="6"/>
      <c r="E21" s="6"/>
      <c r="F21" s="6"/>
      <c r="G21" s="14">
        <v>2907.1</v>
      </c>
      <c r="H21" s="14">
        <v>1287.6099999999999</v>
      </c>
      <c r="I21" s="14">
        <v>2782.29</v>
      </c>
      <c r="J21" s="14">
        <v>1162.8</v>
      </c>
      <c r="K21" s="14">
        <v>1619.49</v>
      </c>
    </row>
    <row r="22" spans="1:11" x14ac:dyDescent="0.15">
      <c r="A22" s="9"/>
      <c r="B22" s="9"/>
      <c r="C22" s="9"/>
      <c r="D22" s="9"/>
      <c r="E22" s="9"/>
      <c r="F22" s="9"/>
      <c r="G22" s="9"/>
      <c r="H22" s="9"/>
      <c r="I22" s="9"/>
      <c r="J22" s="9"/>
      <c r="K22" s="9"/>
    </row>
  </sheetData>
  <mergeCells count="16">
    <mergeCell ref="K5:K7"/>
    <mergeCell ref="A16:A18"/>
    <mergeCell ref="C16:C18"/>
    <mergeCell ref="D16:D18"/>
    <mergeCell ref="E16:E18"/>
    <mergeCell ref="F16:F18"/>
    <mergeCell ref="F5:F7"/>
    <mergeCell ref="G5:G7"/>
    <mergeCell ref="H5:H7"/>
    <mergeCell ref="I5:I7"/>
    <mergeCell ref="J5:J7"/>
    <mergeCell ref="A5:A7"/>
    <mergeCell ref="B5:B7"/>
    <mergeCell ref="C5:C7"/>
    <mergeCell ref="D5:D7"/>
    <mergeCell ref="E5:E7"/>
  </mergeCells>
  <pageMargins left="0.23622047244094491" right="0.23622047244094491"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 </vt:lpstr>
      <vt:lpstr>Profit and Loss Comparison</vt:lpstr>
      <vt:lpstr>NZAC Balance Sheet</vt:lpstr>
      <vt:lpstr>Asset Register</vt:lpstr>
      <vt:lpstr>'Asset Register'!Print_Area</vt:lpstr>
      <vt:lpstr>'NZAC Balance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user1</cp:lastModifiedBy>
  <cp:lastPrinted>2023-07-03T21:43:44Z</cp:lastPrinted>
  <dcterms:created xsi:type="dcterms:W3CDTF">2023-07-03T21:19:22Z</dcterms:created>
  <dcterms:modified xsi:type="dcterms:W3CDTF">2023-08-08T21:55:27Z</dcterms:modified>
</cp:coreProperties>
</file>